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2540" activeTab="0"/>
  </bookViews>
  <sheets>
    <sheet name="入力用" sheetId="1" r:id="rId1"/>
    <sheet name="印刷用報告書" sheetId="2" r:id="rId2"/>
  </sheets>
  <definedNames>
    <definedName name="_xlnm.Print_Area" localSheetId="1">'印刷用報告書'!$CF$1:$FG$105</definedName>
  </definedNames>
  <calcPr fullCalcOnLoad="1"/>
</workbook>
</file>

<file path=xl/sharedStrings.xml><?xml version="1.0" encoding="utf-8"?>
<sst xmlns="http://schemas.openxmlformats.org/spreadsheetml/2006/main" count="235" uniqueCount="145">
  <si>
    <t>基本的な生活習慣</t>
  </si>
  <si>
    <t>勤労・奉仕</t>
  </si>
  <si>
    <t>遅刻</t>
  </si>
  <si>
    <t>早退</t>
  </si>
  <si>
    <t>学級担任名</t>
  </si>
  <si>
    <t>受験学科</t>
  </si>
  <si>
    <t>月</t>
  </si>
  <si>
    <t>年</t>
  </si>
  <si>
    <t>性別</t>
  </si>
  <si>
    <t>音楽</t>
  </si>
  <si>
    <t>美術</t>
  </si>
  <si>
    <t>健康・体力の向上</t>
  </si>
  <si>
    <t>責任感</t>
  </si>
  <si>
    <t>思いやり・協力</t>
  </si>
  <si>
    <t>生命尊重・自然愛護</t>
  </si>
  <si>
    <t>公共心・公徳心</t>
  </si>
  <si>
    <t>国語</t>
  </si>
  <si>
    <t>社会</t>
  </si>
  <si>
    <t>数学</t>
  </si>
  <si>
    <t>理科</t>
  </si>
  <si>
    <t>中学校名</t>
  </si>
  <si>
    <t>番号</t>
  </si>
  <si>
    <t>氏名</t>
  </si>
  <si>
    <t>ふりがな</t>
  </si>
  <si>
    <t>和号</t>
  </si>
  <si>
    <t>日</t>
  </si>
  <si>
    <t>コース名</t>
  </si>
  <si>
    <t>報告書作成日</t>
  </si>
  <si>
    <t>専願</t>
  </si>
  <si>
    <t>併願</t>
  </si>
  <si>
    <t>自主・自立</t>
  </si>
  <si>
    <t>創意工夫</t>
  </si>
  <si>
    <t>公正・公平</t>
  </si>
  <si>
    <t>欠席</t>
  </si>
  <si>
    <t>理由</t>
  </si>
  <si>
    <t>１年</t>
  </si>
  <si>
    <t>２年</t>
  </si>
  <si>
    <t>３年</t>
  </si>
  <si>
    <t>健康上の所見</t>
  </si>
  <si>
    <t>趣味・特技</t>
  </si>
  <si>
    <t>総合的な学習の時間の記録</t>
  </si>
  <si>
    <t>生年月日</t>
  </si>
  <si>
    <t>入学時中学校名</t>
  </si>
  <si>
    <t>出力番号は</t>
  </si>
  <si>
    <t>※学校名入力時、「中学校」は省略してください。</t>
  </si>
  <si>
    <t>中学校長名</t>
  </si>
  <si>
    <t>平成</t>
  </si>
  <si>
    <t>○</t>
  </si>
  <si>
    <t>男</t>
  </si>
  <si>
    <t>特に異常なし</t>
  </si>
  <si>
    <t>山　田　太　郎</t>
  </si>
  <si>
    <t>城　西　次　郎</t>
  </si>
  <si>
    <t>入学年</t>
  </si>
  <si>
    <t>卒業年</t>
  </si>
  <si>
    <t>※文章入力時のセル内での改行については、「Ａｌｔ　＋　Ｅｎｔｅｒ」　キーを押して下さい。</t>
  </si>
  <si>
    <t>「地元の産業」というテーマにそって，商店街について調べ，よくまとめていました。</t>
  </si>
  <si>
    <t>日</t>
  </si>
  <si>
    <t>月</t>
  </si>
  <si>
    <t>年</t>
  </si>
  <si>
    <t>平成</t>
  </si>
  <si>
    <t>鹿児島城西高等学校</t>
  </si>
  <si>
    <t>中学校名</t>
  </si>
  <si>
    <t>校 長 名</t>
  </si>
  <si>
    <t>中学校</t>
  </si>
  <si>
    <t>職 印</t>
  </si>
  <si>
    <t>下記のとおり相違ないことを証明します。</t>
  </si>
  <si>
    <t>生徒氏名</t>
  </si>
  <si>
    <t>ふりがな</t>
  </si>
  <si>
    <t>生年月日</t>
  </si>
  <si>
    <t>日生</t>
  </si>
  <si>
    <t>性別</t>
  </si>
  <si>
    <t>年４月</t>
  </si>
  <si>
    <t>年３月</t>
  </si>
  <si>
    <t>中学校入学</t>
  </si>
  <si>
    <t>教　科</t>
  </si>
  <si>
    <t>評　定</t>
  </si>
  <si>
    <t>保健体育</t>
  </si>
  <si>
    <t>国　　語</t>
  </si>
  <si>
    <t>社　　会</t>
  </si>
  <si>
    <t>数　　学</t>
  </si>
  <si>
    <t>理　　科</t>
  </si>
  <si>
    <t>音　　楽</t>
  </si>
  <si>
    <t>美　　術</t>
  </si>
  <si>
    <t>技術家庭</t>
  </si>
  <si>
    <t>外 国 語</t>
  </si>
  <si>
    <t>評定平均</t>
  </si>
  <si>
    <t>各教科の学習の記録</t>
  </si>
  <si>
    <t>行動の記録</t>
  </si>
  <si>
    <t>項　　　　目</t>
  </si>
  <si>
    <t>状況</t>
  </si>
  <si>
    <t>基本的な生活習慣</t>
  </si>
  <si>
    <t>健康・体力の向上</t>
  </si>
  <si>
    <t>自主・自律</t>
  </si>
  <si>
    <t>責任感</t>
  </si>
  <si>
    <t>創意工夫</t>
  </si>
  <si>
    <t>思いやり・協力</t>
  </si>
  <si>
    <t>勤労・奉仕</t>
  </si>
  <si>
    <t>公正・公平</t>
  </si>
  <si>
    <t>公共心・公徳心</t>
  </si>
  <si>
    <t>出　　欠　　の　　記　　録</t>
  </si>
  <si>
    <t>学年</t>
  </si>
  <si>
    <t>欠席日数</t>
  </si>
  <si>
    <t>早　退</t>
  </si>
  <si>
    <t>遅　刻</t>
  </si>
  <si>
    <t>理　　　由</t>
  </si>
  <si>
    <t>趣　味　・　特　技</t>
  </si>
  <si>
    <t>学級担任名</t>
  </si>
  <si>
    <t>印</t>
  </si>
  <si>
    <t>生命尊重･自然愛護</t>
  </si>
  <si>
    <t>保健
体育</t>
  </si>
  <si>
    <t>技術
家庭</t>
  </si>
  <si>
    <t>外国
語</t>
  </si>
  <si>
    <t>受験番号</t>
  </si>
  <si>
    <t>鹿児島市立 日章</t>
  </si>
  <si>
    <t>記入 例</t>
  </si>
  <si>
    <t>きにゅう　れい</t>
  </si>
  <si>
    <t>(普通科 ドリームコース用)</t>
  </si>
  <si>
    <t>受験学科コース</t>
  </si>
  <si>
    <t>普 通 科　ドリームコース</t>
  </si>
  <si>
    <t>※</t>
  </si>
  <si>
    <t>秋 武 達 朗 殿</t>
  </si>
  <si>
    <t>校 長</t>
  </si>
  <si>
    <t>日置市立 清藤</t>
  </si>
  <si>
    <t>総合的な学習の時間 の記録</t>
  </si>
  <si>
    <t>総合的な学習の時間の記録</t>
  </si>
  <si>
    <t>　※印の欄は記入しないでください。</t>
  </si>
  <si>
    <t>将来の夢</t>
  </si>
  <si>
    <t>不登校に関する所見</t>
  </si>
  <si>
    <t>（分かる範囲でお書きください）</t>
  </si>
  <si>
    <t>将 来 の 夢</t>
  </si>
  <si>
    <t>　不登校に関する所見</t>
  </si>
  <si>
    <t>　（不登校のきっかけと時期，学校の対応，保護者の協力の度合，現在の様子等について記入してください。）</t>
  </si>
  <si>
    <t>　大学に進学し，エンジニアを目指したい。</t>
  </si>
  <si>
    <t>腹痛，吐き気</t>
  </si>
  <si>
    <t>風邪，発熱，腹痛</t>
  </si>
  <si>
    <t>腹痛，頭痛</t>
  </si>
  <si>
    <t>パソコン
釣り</t>
  </si>
  <si>
    <t>「地元の産業」というテーマにそって，商店街について調べてまとめていました。</t>
  </si>
  <si>
    <t xml:space="preserve"> 第【　　　】学年評定</t>
  </si>
  <si>
    <t>※関数保護のためシートに保護をかけてありますが，「校閲」の「シート保護の解除」で解除できます。（パスワードはありません）</t>
  </si>
  <si>
    <t>　　　　↑　ここに番号を入力すれば，必要項目が表示されます。</t>
  </si>
  <si>
    <t>※白い枠内のみ，データを入力して下さい。</t>
  </si>
  <si>
    <t>（注）評定は３年次２学期の５段階でご記入ください。不登校のために評定不能の場合は，評定された
　　最新の学年の分をご記入ください。中学校３か年とも評定不能の場合は空欄のままで構いません。</t>
  </si>
  <si>
    <t>鹿児島城西高等学校　調査書作成シート</t>
  </si>
  <si>
    <t>調　査　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</si>
</sst>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.0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6"/>
      <name val="ＭＳ 明朝"/>
      <family val="1"/>
    </font>
    <font>
      <b/>
      <sz val="12"/>
      <name val="ＭＳ Ｐゴシック"/>
      <family val="3"/>
    </font>
    <font>
      <b/>
      <sz val="16"/>
      <color indexed="10"/>
      <name val="ＭＳ Ｐゴシック"/>
      <family val="3"/>
    </font>
    <font>
      <sz val="24"/>
      <name val="HG明朝E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name val="HG創英角ｺﾞｼｯｸUB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6"/>
      <name val="HG明朝E"/>
      <family val="1"/>
    </font>
    <font>
      <sz val="16"/>
      <name val="ＭＳ Ｐゴシック"/>
      <family val="3"/>
    </font>
    <font>
      <b/>
      <sz val="12"/>
      <name val="ＭＳ ゴシック"/>
      <family val="3"/>
    </font>
    <font>
      <sz val="14"/>
      <name val="HG創英角ｺﾞｼｯｸUB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3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 wrapText="1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 wrapText="1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2" fillId="0" borderId="20" xfId="0" applyFont="1" applyFill="1" applyBorder="1" applyAlignment="1">
      <alignment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3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4" borderId="31" xfId="0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left" vertical="center" wrapText="1"/>
      <protection locked="0"/>
    </xf>
    <xf numFmtId="0" fontId="0" fillId="34" borderId="31" xfId="0" applyFill="1" applyBorder="1" applyAlignment="1" applyProtection="1">
      <alignment vertical="center" wrapText="1"/>
      <protection locked="0"/>
    </xf>
    <xf numFmtId="0" fontId="0" fillId="34" borderId="32" xfId="0" applyFill="1" applyBorder="1" applyAlignment="1" applyProtection="1">
      <alignment vertical="center"/>
      <protection locked="0"/>
    </xf>
    <xf numFmtId="0" fontId="0" fillId="36" borderId="33" xfId="0" applyFill="1" applyBorder="1" applyAlignment="1" applyProtection="1">
      <alignment vertical="center"/>
      <protection/>
    </xf>
    <xf numFmtId="0" fontId="0" fillId="36" borderId="33" xfId="0" applyFill="1" applyBorder="1" applyAlignment="1" applyProtection="1">
      <alignment horizontal="center" vertical="center"/>
      <protection/>
    </xf>
    <xf numFmtId="0" fontId="0" fillId="36" borderId="33" xfId="0" applyFill="1" applyBorder="1" applyAlignment="1" applyProtection="1">
      <alignment horizontal="left" vertical="center"/>
      <protection/>
    </xf>
    <xf numFmtId="0" fontId="0" fillId="36" borderId="33" xfId="0" applyFill="1" applyBorder="1" applyAlignment="1" applyProtection="1">
      <alignment horizontal="left" vertical="center" wrapText="1"/>
      <protection/>
    </xf>
    <xf numFmtId="0" fontId="0" fillId="36" borderId="33" xfId="0" applyFill="1" applyBorder="1" applyAlignment="1" applyProtection="1">
      <alignment vertical="center" wrapText="1"/>
      <protection/>
    </xf>
    <xf numFmtId="0" fontId="0" fillId="36" borderId="34" xfId="0" applyFill="1" applyBorder="1" applyAlignment="1" applyProtection="1">
      <alignment vertical="center"/>
      <protection/>
    </xf>
    <xf numFmtId="0" fontId="0" fillId="36" borderId="35" xfId="0" applyFill="1" applyBorder="1" applyAlignment="1" applyProtection="1">
      <alignment horizontal="right" vertical="center"/>
      <protection/>
    </xf>
    <xf numFmtId="0" fontId="6" fillId="0" borderId="25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0" fillId="33" borderId="3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4" borderId="38" xfId="0" applyFill="1" applyBorder="1" applyAlignment="1" applyProtection="1">
      <alignment horizontal="left"/>
      <protection locked="0"/>
    </xf>
    <xf numFmtId="0" fontId="0" fillId="34" borderId="40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14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6" xfId="0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/>
    </xf>
    <xf numFmtId="0" fontId="6" fillId="0" borderId="45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46" xfId="0" applyFont="1" applyFill="1" applyBorder="1" applyAlignment="1">
      <alignment horizontal="center" vertical="distributed" textRotation="255"/>
    </xf>
    <xf numFmtId="0" fontId="6" fillId="0" borderId="41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24" xfId="0" applyFont="1" applyFill="1" applyBorder="1" applyAlignment="1">
      <alignment horizontal="center" vertical="distributed" textRotation="255"/>
    </xf>
    <xf numFmtId="0" fontId="6" fillId="0" borderId="25" xfId="0" applyFont="1" applyFill="1" applyBorder="1" applyAlignment="1">
      <alignment horizontal="center" vertical="distributed" textRotation="255"/>
    </xf>
    <xf numFmtId="0" fontId="6" fillId="0" borderId="47" xfId="0" applyFont="1" applyFill="1" applyBorder="1" applyAlignment="1">
      <alignment horizontal="center" vertical="distributed" textRotation="255"/>
    </xf>
    <xf numFmtId="0" fontId="6" fillId="0" borderId="36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top" wrapText="1"/>
    </xf>
    <xf numFmtId="0" fontId="10" fillId="0" borderId="52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top" wrapText="1"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7" fillId="0" borderId="48" xfId="0" applyFont="1" applyFill="1" applyBorder="1" applyAlignment="1">
      <alignment horizontal="left" vertical="center"/>
    </xf>
    <xf numFmtId="0" fontId="27" fillId="0" borderId="52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left" vertical="center"/>
    </xf>
    <xf numFmtId="0" fontId="27" fillId="0" borderId="44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shrinkToFit="1"/>
    </xf>
    <xf numFmtId="0" fontId="9" fillId="0" borderId="22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distributed" vertical="center" shrinkToFit="1"/>
    </xf>
    <xf numFmtId="0" fontId="0" fillId="0" borderId="48" xfId="0" applyBorder="1" applyAlignment="1">
      <alignment horizontal="distributed" shrinkToFit="1"/>
    </xf>
    <xf numFmtId="0" fontId="0" fillId="0" borderId="49" xfId="0" applyBorder="1" applyAlignment="1">
      <alignment horizontal="distributed" shrinkToFit="1"/>
    </xf>
    <xf numFmtId="0" fontId="0" fillId="0" borderId="18" xfId="0" applyBorder="1" applyAlignment="1">
      <alignment horizontal="distributed" shrinkToFit="1"/>
    </xf>
    <xf numFmtId="0" fontId="0" fillId="0" borderId="0" xfId="0" applyBorder="1" applyAlignment="1">
      <alignment horizontal="distributed" shrinkToFit="1"/>
    </xf>
    <xf numFmtId="0" fontId="0" fillId="0" borderId="46" xfId="0" applyBorder="1" applyAlignment="1">
      <alignment horizontal="distributed" shrinkToFit="1"/>
    </xf>
    <xf numFmtId="0" fontId="0" fillId="0" borderId="42" xfId="0" applyBorder="1" applyAlignment="1">
      <alignment horizontal="distributed" shrinkToFit="1"/>
    </xf>
    <xf numFmtId="0" fontId="0" fillId="0" borderId="43" xfId="0" applyBorder="1" applyAlignment="1">
      <alignment horizontal="distributed" shrinkToFit="1"/>
    </xf>
    <xf numFmtId="0" fontId="0" fillId="0" borderId="50" xfId="0" applyBorder="1" applyAlignment="1">
      <alignment horizontal="distributed" shrinkToFit="1"/>
    </xf>
    <xf numFmtId="0" fontId="20" fillId="0" borderId="17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6" fillId="0" borderId="48" xfId="0" applyFont="1" applyFill="1" applyBorder="1" applyAlignment="1">
      <alignment horizontal="distributed" vertical="center" shrinkToFit="1"/>
    </xf>
    <xf numFmtId="0" fontId="6" fillId="0" borderId="49" xfId="0" applyFont="1" applyFill="1" applyBorder="1" applyAlignment="1">
      <alignment horizontal="distributed" vertical="center" shrinkToFit="1"/>
    </xf>
    <xf numFmtId="0" fontId="6" fillId="0" borderId="18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46" xfId="0" applyFont="1" applyFill="1" applyBorder="1" applyAlignment="1">
      <alignment horizontal="distributed" vertical="center" shrinkToFit="1"/>
    </xf>
    <xf numFmtId="0" fontId="6" fillId="0" borderId="42" xfId="0" applyFont="1" applyFill="1" applyBorder="1" applyAlignment="1">
      <alignment horizontal="distributed" vertical="center" shrinkToFit="1"/>
    </xf>
    <xf numFmtId="0" fontId="6" fillId="0" borderId="43" xfId="0" applyFont="1" applyFill="1" applyBorder="1" applyAlignment="1">
      <alignment horizontal="distributed" vertical="center" shrinkToFit="1"/>
    </xf>
    <xf numFmtId="0" fontId="6" fillId="0" borderId="50" xfId="0" applyFont="1" applyFill="1" applyBorder="1" applyAlignment="1">
      <alignment horizontal="distributed" vertical="center" shrinkToFit="1"/>
    </xf>
    <xf numFmtId="0" fontId="20" fillId="0" borderId="48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36" borderId="0" xfId="0" applyFont="1" applyFill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80" fontId="25" fillId="0" borderId="54" xfId="0" applyNumberFormat="1" applyFont="1" applyFill="1" applyBorder="1" applyAlignment="1">
      <alignment horizontal="center" vertical="center" shrinkToFit="1"/>
    </xf>
    <xf numFmtId="180" fontId="25" fillId="0" borderId="55" xfId="0" applyNumberFormat="1" applyFont="1" applyFill="1" applyBorder="1" applyAlignment="1">
      <alignment horizontal="center" vertical="center" shrinkToFit="1"/>
    </xf>
    <xf numFmtId="180" fontId="25" fillId="0" borderId="56" xfId="0" applyNumberFormat="1" applyFont="1" applyFill="1" applyBorder="1" applyAlignment="1">
      <alignment horizontal="center" vertical="center" shrinkToFit="1"/>
    </xf>
    <xf numFmtId="180" fontId="25" fillId="0" borderId="18" xfId="0" applyNumberFormat="1" applyFont="1" applyFill="1" applyBorder="1" applyAlignment="1">
      <alignment horizontal="center" vertical="center" shrinkToFit="1"/>
    </xf>
    <xf numFmtId="180" fontId="25" fillId="0" borderId="0" xfId="0" applyNumberFormat="1" applyFont="1" applyFill="1" applyBorder="1" applyAlignment="1">
      <alignment horizontal="center" vertical="center" shrinkToFit="1"/>
    </xf>
    <xf numFmtId="180" fontId="25" fillId="0" borderId="46" xfId="0" applyNumberFormat="1" applyFont="1" applyFill="1" applyBorder="1" applyAlignment="1">
      <alignment horizontal="center" vertical="center" shrinkToFit="1"/>
    </xf>
    <xf numFmtId="180" fontId="25" fillId="0" borderId="42" xfId="0" applyNumberFormat="1" applyFont="1" applyFill="1" applyBorder="1" applyAlignment="1">
      <alignment horizontal="center" vertical="center" shrinkToFit="1"/>
    </xf>
    <xf numFmtId="180" fontId="25" fillId="0" borderId="43" xfId="0" applyNumberFormat="1" applyFont="1" applyFill="1" applyBorder="1" applyAlignment="1">
      <alignment horizontal="center" vertical="center" shrinkToFit="1"/>
    </xf>
    <xf numFmtId="180" fontId="25" fillId="0" borderId="5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top" wrapText="1"/>
    </xf>
    <xf numFmtId="0" fontId="6" fillId="0" borderId="48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distributed" vertical="center" shrinkToFit="1"/>
    </xf>
    <xf numFmtId="0" fontId="21" fillId="0" borderId="48" xfId="0" applyFont="1" applyFill="1" applyBorder="1" applyAlignment="1">
      <alignment horizontal="distributed" vertical="center" shrinkToFit="1"/>
    </xf>
    <xf numFmtId="0" fontId="21" fillId="0" borderId="49" xfId="0" applyFont="1" applyFill="1" applyBorder="1" applyAlignment="1">
      <alignment horizontal="distributed" vertical="center" shrinkToFit="1"/>
    </xf>
    <xf numFmtId="0" fontId="21" fillId="0" borderId="18" xfId="0" applyFont="1" applyFill="1" applyBorder="1" applyAlignment="1">
      <alignment horizontal="distributed" vertical="center" shrinkToFit="1"/>
    </xf>
    <xf numFmtId="0" fontId="21" fillId="0" borderId="0" xfId="0" applyFont="1" applyFill="1" applyBorder="1" applyAlignment="1">
      <alignment horizontal="distributed" vertical="center" shrinkToFit="1"/>
    </xf>
    <xf numFmtId="0" fontId="21" fillId="0" borderId="46" xfId="0" applyFont="1" applyFill="1" applyBorder="1" applyAlignment="1">
      <alignment horizontal="distributed" vertical="center" shrinkToFit="1"/>
    </xf>
    <xf numFmtId="0" fontId="21" fillId="0" borderId="42" xfId="0" applyFont="1" applyFill="1" applyBorder="1" applyAlignment="1">
      <alignment horizontal="distributed" vertical="center" shrinkToFit="1"/>
    </xf>
    <xf numFmtId="0" fontId="21" fillId="0" borderId="43" xfId="0" applyFont="1" applyFill="1" applyBorder="1" applyAlignment="1">
      <alignment horizontal="distributed" vertical="center" shrinkToFit="1"/>
    </xf>
    <xf numFmtId="0" fontId="21" fillId="0" borderId="50" xfId="0" applyFont="1" applyFill="1" applyBorder="1" applyAlignment="1">
      <alignment horizontal="distributed" vertical="center" shrinkToFit="1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48" xfId="0" applyFont="1" applyFill="1" applyBorder="1" applyAlignment="1">
      <alignment horizontal="left" vertical="center" shrinkToFit="1"/>
    </xf>
    <xf numFmtId="0" fontId="6" fillId="0" borderId="52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left" vertical="center" shrinkToFit="1"/>
    </xf>
    <xf numFmtId="0" fontId="6" fillId="0" borderId="5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shrinkToFit="1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6" xfId="0" applyBorder="1" applyAlignment="1">
      <alignment/>
    </xf>
    <xf numFmtId="0" fontId="0" fillId="0" borderId="47" xfId="0" applyBorder="1" applyAlignment="1">
      <alignment/>
    </xf>
    <xf numFmtId="180" fontId="6" fillId="0" borderId="54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distributed" vertical="center" shrinkToFit="1"/>
    </xf>
    <xf numFmtId="0" fontId="6" fillId="0" borderId="25" xfId="0" applyFont="1" applyFill="1" applyBorder="1" applyAlignment="1">
      <alignment horizontal="distributed" vertical="center" shrinkToFit="1"/>
    </xf>
    <xf numFmtId="0" fontId="6" fillId="0" borderId="47" xfId="0" applyFont="1" applyFill="1" applyBorder="1" applyAlignment="1">
      <alignment horizontal="distributed" vertical="center" shrinkToFi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5" fillId="0" borderId="3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55"/>
  <sheetViews>
    <sheetView tabSelected="1" zoomScale="85" zoomScaleNormal="85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F14" sqref="F14"/>
    </sheetView>
  </sheetViews>
  <sheetFormatPr defaultColWidth="9.00390625" defaultRowHeight="84" customHeight="1"/>
  <cols>
    <col min="1" max="1" width="6.00390625" style="1" customWidth="1"/>
    <col min="2" max="2" width="9.875" style="1" customWidth="1"/>
    <col min="3" max="4" width="8.75390625" style="1" customWidth="1"/>
    <col min="5" max="5" width="4.625" style="1" customWidth="1"/>
    <col min="6" max="6" width="12.625" style="1" customWidth="1"/>
    <col min="7" max="7" width="16.00390625" style="1" customWidth="1"/>
    <col min="8" max="8" width="5.25390625" style="1" bestFit="1" customWidth="1"/>
    <col min="9" max="11" width="3.50390625" style="1" bestFit="1" customWidth="1"/>
    <col min="12" max="12" width="5.25390625" style="1" bestFit="1" customWidth="1"/>
    <col min="13" max="14" width="5.25390625" style="1" hidden="1" customWidth="1"/>
    <col min="15" max="15" width="19.375" style="1" hidden="1" customWidth="1"/>
    <col min="16" max="16" width="0" style="1" hidden="1" customWidth="1"/>
    <col min="17" max="17" width="5.00390625" style="1" customWidth="1"/>
    <col min="18" max="18" width="15.125" style="1" bestFit="1" customWidth="1"/>
    <col min="19" max="19" width="5.00390625" style="1" customWidth="1"/>
    <col min="20" max="28" width="5.25390625" style="1" bestFit="1" customWidth="1"/>
    <col min="29" max="29" width="28.125" style="1" hidden="1" customWidth="1"/>
    <col min="30" max="39" width="8.625" style="1" customWidth="1"/>
    <col min="40" max="42" width="5.25390625" style="1" bestFit="1" customWidth="1"/>
    <col min="43" max="43" width="15.375" style="1" customWidth="1"/>
    <col min="44" max="46" width="5.25390625" style="1" bestFit="1" customWidth="1"/>
    <col min="47" max="47" width="14.625" style="1" customWidth="1"/>
    <col min="48" max="50" width="5.25390625" style="1" bestFit="1" customWidth="1"/>
    <col min="51" max="51" width="17.625" style="1" customWidth="1"/>
    <col min="52" max="52" width="18.75390625" style="1" hidden="1" customWidth="1"/>
    <col min="53" max="53" width="15.625" style="1" customWidth="1"/>
    <col min="54" max="54" width="26.125" style="1" bestFit="1" customWidth="1"/>
    <col min="55" max="55" width="26.125" style="1" customWidth="1"/>
    <col min="56" max="56" width="50.625" style="1" customWidth="1"/>
    <col min="57" max="57" width="3.50390625" style="1" bestFit="1" customWidth="1"/>
    <col min="58" max="16384" width="9.00390625" style="1" customWidth="1"/>
  </cols>
  <sheetData>
    <row r="1" ht="15" customHeight="1"/>
    <row r="2" spans="6:11" ht="15" customHeight="1">
      <c r="F2" s="7" t="s">
        <v>143</v>
      </c>
      <c r="G2" s="6"/>
      <c r="H2" s="6"/>
      <c r="I2" s="6"/>
      <c r="J2" s="6"/>
      <c r="K2" s="6"/>
    </row>
    <row r="3" ht="15" customHeight="1">
      <c r="B3" s="1" t="s">
        <v>27</v>
      </c>
    </row>
    <row r="4" spans="2:7" ht="15" customHeight="1">
      <c r="B4" s="5" t="s">
        <v>7</v>
      </c>
      <c r="C4" s="5" t="s">
        <v>6</v>
      </c>
      <c r="D4" s="5" t="s">
        <v>25</v>
      </c>
      <c r="G4" s="1" t="s">
        <v>141</v>
      </c>
    </row>
    <row r="5" spans="2:7" ht="15" customHeight="1" thickBot="1">
      <c r="B5" s="68">
        <v>31</v>
      </c>
      <c r="C5" s="69">
        <v>1</v>
      </c>
      <c r="D5" s="70">
        <v>7</v>
      </c>
      <c r="G5" s="1" t="s">
        <v>44</v>
      </c>
    </row>
    <row r="6" ht="15" customHeight="1" thickBot="1">
      <c r="G6" s="1" t="s">
        <v>54</v>
      </c>
    </row>
    <row r="7" spans="2:5" ht="15" customHeight="1">
      <c r="B7" s="2" t="s">
        <v>20</v>
      </c>
      <c r="C7" s="108" t="s">
        <v>113</v>
      </c>
      <c r="D7" s="108"/>
      <c r="E7" s="109"/>
    </row>
    <row r="8" spans="2:5" ht="15" customHeight="1">
      <c r="B8" s="3" t="s">
        <v>45</v>
      </c>
      <c r="C8" s="110" t="s">
        <v>50</v>
      </c>
      <c r="D8" s="110"/>
      <c r="E8" s="111"/>
    </row>
    <row r="9" spans="2:5" ht="15" customHeight="1" thickBot="1">
      <c r="B9" s="4" t="s">
        <v>4</v>
      </c>
      <c r="C9" s="112" t="s">
        <v>51</v>
      </c>
      <c r="D9" s="112"/>
      <c r="E9" s="113"/>
    </row>
    <row r="10" spans="5:57" ht="15" customHeight="1" thickBot="1"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>
        <v>6</v>
      </c>
      <c r="K10" s="1">
        <v>7</v>
      </c>
      <c r="L10" s="1">
        <v>8</v>
      </c>
      <c r="M10" s="1">
        <v>9</v>
      </c>
      <c r="N10" s="1">
        <v>10</v>
      </c>
      <c r="O10" s="1">
        <v>11</v>
      </c>
      <c r="P10" s="1">
        <v>12</v>
      </c>
      <c r="Q10" s="1">
        <v>13</v>
      </c>
      <c r="R10" s="1">
        <v>14</v>
      </c>
      <c r="S10" s="1">
        <v>15</v>
      </c>
      <c r="T10" s="1">
        <v>16</v>
      </c>
      <c r="U10" s="1">
        <v>17</v>
      </c>
      <c r="V10" s="1">
        <v>18</v>
      </c>
      <c r="W10" s="1">
        <v>19</v>
      </c>
      <c r="X10" s="1">
        <v>20</v>
      </c>
      <c r="Y10" s="1">
        <v>21</v>
      </c>
      <c r="Z10" s="1">
        <v>22</v>
      </c>
      <c r="AA10" s="1">
        <v>23</v>
      </c>
      <c r="AB10" s="1">
        <v>24</v>
      </c>
      <c r="AC10" s="1">
        <v>25</v>
      </c>
      <c r="AD10" s="1">
        <v>26</v>
      </c>
      <c r="AE10" s="1">
        <v>27</v>
      </c>
      <c r="AF10" s="1">
        <v>28</v>
      </c>
      <c r="AG10" s="1">
        <v>29</v>
      </c>
      <c r="AH10" s="1">
        <v>30</v>
      </c>
      <c r="AI10" s="1">
        <v>31</v>
      </c>
      <c r="AJ10" s="1">
        <v>32</v>
      </c>
      <c r="AK10" s="1">
        <v>33</v>
      </c>
      <c r="AL10" s="1">
        <v>34</v>
      </c>
      <c r="AM10" s="1">
        <v>35</v>
      </c>
      <c r="AN10" s="1">
        <v>36</v>
      </c>
      <c r="AO10" s="1">
        <v>37</v>
      </c>
      <c r="AP10" s="1">
        <v>38</v>
      </c>
      <c r="AQ10" s="1">
        <v>39</v>
      </c>
      <c r="AR10" s="1">
        <v>40</v>
      </c>
      <c r="AS10" s="1">
        <v>41</v>
      </c>
      <c r="AT10" s="1">
        <v>42</v>
      </c>
      <c r="AU10" s="1">
        <v>43</v>
      </c>
      <c r="AV10" s="1">
        <v>44</v>
      </c>
      <c r="AW10" s="1">
        <v>45</v>
      </c>
      <c r="AX10" s="1">
        <v>46</v>
      </c>
      <c r="AY10" s="1">
        <v>47</v>
      </c>
      <c r="AZ10" s="1">
        <v>48</v>
      </c>
      <c r="BA10" s="1">
        <v>49</v>
      </c>
      <c r="BB10" s="1">
        <v>50</v>
      </c>
      <c r="BC10" s="1">
        <v>51</v>
      </c>
      <c r="BD10" s="1">
        <v>52</v>
      </c>
      <c r="BE10" s="1">
        <v>53</v>
      </c>
    </row>
    <row r="11" spans="5:57" ht="18.75" customHeight="1">
      <c r="E11" s="114" t="s">
        <v>21</v>
      </c>
      <c r="F11" s="102" t="s">
        <v>22</v>
      </c>
      <c r="G11" s="102" t="s">
        <v>23</v>
      </c>
      <c r="H11" s="102" t="s">
        <v>41</v>
      </c>
      <c r="I11" s="102"/>
      <c r="J11" s="102"/>
      <c r="K11" s="102"/>
      <c r="L11" s="102" t="s">
        <v>8</v>
      </c>
      <c r="M11" s="102" t="s">
        <v>28</v>
      </c>
      <c r="N11" s="102" t="s">
        <v>29</v>
      </c>
      <c r="O11" s="102" t="s">
        <v>5</v>
      </c>
      <c r="P11" s="102" t="s">
        <v>26</v>
      </c>
      <c r="Q11" s="105" t="s">
        <v>52</v>
      </c>
      <c r="R11" s="102" t="s">
        <v>42</v>
      </c>
      <c r="S11" s="105" t="s">
        <v>53</v>
      </c>
      <c r="T11" s="101" t="s">
        <v>16</v>
      </c>
      <c r="U11" s="101" t="s">
        <v>17</v>
      </c>
      <c r="V11" s="101" t="s">
        <v>18</v>
      </c>
      <c r="W11" s="101" t="s">
        <v>19</v>
      </c>
      <c r="X11" s="101" t="s">
        <v>9</v>
      </c>
      <c r="Y11" s="101" t="s">
        <v>10</v>
      </c>
      <c r="Z11" s="99" t="s">
        <v>109</v>
      </c>
      <c r="AA11" s="99" t="s">
        <v>110</v>
      </c>
      <c r="AB11" s="99" t="s">
        <v>111</v>
      </c>
      <c r="AC11" s="105" t="s">
        <v>40</v>
      </c>
      <c r="AD11" s="105" t="s">
        <v>0</v>
      </c>
      <c r="AE11" s="105" t="s">
        <v>11</v>
      </c>
      <c r="AF11" s="105" t="s">
        <v>30</v>
      </c>
      <c r="AG11" s="105" t="s">
        <v>12</v>
      </c>
      <c r="AH11" s="105" t="s">
        <v>31</v>
      </c>
      <c r="AI11" s="105" t="s">
        <v>13</v>
      </c>
      <c r="AJ11" s="105" t="s">
        <v>14</v>
      </c>
      <c r="AK11" s="105" t="s">
        <v>1</v>
      </c>
      <c r="AL11" s="105" t="s">
        <v>32</v>
      </c>
      <c r="AM11" s="105" t="s">
        <v>15</v>
      </c>
      <c r="AN11" s="102" t="s">
        <v>35</v>
      </c>
      <c r="AO11" s="102"/>
      <c r="AP11" s="102"/>
      <c r="AQ11" s="102"/>
      <c r="AR11" s="102" t="s">
        <v>36</v>
      </c>
      <c r="AS11" s="102"/>
      <c r="AT11" s="102"/>
      <c r="AU11" s="102"/>
      <c r="AV11" s="102" t="s">
        <v>37</v>
      </c>
      <c r="AW11" s="102"/>
      <c r="AX11" s="102"/>
      <c r="AY11" s="102"/>
      <c r="AZ11" s="105" t="s">
        <v>38</v>
      </c>
      <c r="BA11" s="105" t="s">
        <v>39</v>
      </c>
      <c r="BB11" s="105" t="s">
        <v>123</v>
      </c>
      <c r="BC11" s="102" t="s">
        <v>126</v>
      </c>
      <c r="BD11" s="101" t="s">
        <v>127</v>
      </c>
      <c r="BE11" s="103"/>
    </row>
    <row r="12" spans="5:57" ht="18.75" customHeight="1" thickBot="1">
      <c r="E12" s="115"/>
      <c r="F12" s="107"/>
      <c r="G12" s="107"/>
      <c r="H12" s="71" t="s">
        <v>24</v>
      </c>
      <c r="I12" s="71" t="s">
        <v>7</v>
      </c>
      <c r="J12" s="71" t="s">
        <v>6</v>
      </c>
      <c r="K12" s="71" t="s">
        <v>25</v>
      </c>
      <c r="L12" s="107"/>
      <c r="M12" s="107"/>
      <c r="N12" s="107"/>
      <c r="O12" s="107"/>
      <c r="P12" s="107"/>
      <c r="Q12" s="106"/>
      <c r="R12" s="107"/>
      <c r="S12" s="106"/>
      <c r="T12" s="100"/>
      <c r="U12" s="100"/>
      <c r="V12" s="100"/>
      <c r="W12" s="100"/>
      <c r="X12" s="100"/>
      <c r="Y12" s="100"/>
      <c r="Z12" s="100"/>
      <c r="AA12" s="100"/>
      <c r="AB12" s="100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72" t="s">
        <v>33</v>
      </c>
      <c r="AO12" s="72" t="s">
        <v>2</v>
      </c>
      <c r="AP12" s="72" t="s">
        <v>3</v>
      </c>
      <c r="AQ12" s="72" t="s">
        <v>34</v>
      </c>
      <c r="AR12" s="72" t="s">
        <v>33</v>
      </c>
      <c r="AS12" s="72" t="s">
        <v>2</v>
      </c>
      <c r="AT12" s="72" t="s">
        <v>3</v>
      </c>
      <c r="AU12" s="72" t="s">
        <v>34</v>
      </c>
      <c r="AV12" s="72" t="s">
        <v>33</v>
      </c>
      <c r="AW12" s="72" t="s">
        <v>2</v>
      </c>
      <c r="AX12" s="72" t="s">
        <v>3</v>
      </c>
      <c r="AY12" s="72" t="s">
        <v>34</v>
      </c>
      <c r="AZ12" s="106"/>
      <c r="BA12" s="106"/>
      <c r="BB12" s="106"/>
      <c r="BC12" s="107"/>
      <c r="BD12" s="100"/>
      <c r="BE12" s="104"/>
    </row>
    <row r="13" spans="5:57" s="8" customFormat="1" ht="60.75" customHeight="1" thickBot="1">
      <c r="E13" s="86">
        <v>0</v>
      </c>
      <c r="F13" s="80" t="s">
        <v>114</v>
      </c>
      <c r="G13" s="80" t="s">
        <v>115</v>
      </c>
      <c r="H13" s="81" t="s">
        <v>46</v>
      </c>
      <c r="I13" s="81">
        <v>15</v>
      </c>
      <c r="J13" s="81">
        <v>7</v>
      </c>
      <c r="K13" s="81">
        <v>25</v>
      </c>
      <c r="L13" s="81" t="s">
        <v>48</v>
      </c>
      <c r="M13" s="81"/>
      <c r="N13" s="81"/>
      <c r="O13" s="82"/>
      <c r="P13" s="83"/>
      <c r="Q13" s="81">
        <v>28</v>
      </c>
      <c r="R13" s="81" t="s">
        <v>122</v>
      </c>
      <c r="S13" s="81">
        <v>31</v>
      </c>
      <c r="T13" s="81">
        <v>2</v>
      </c>
      <c r="U13" s="81">
        <v>4</v>
      </c>
      <c r="V13" s="81">
        <v>3</v>
      </c>
      <c r="W13" s="81">
        <v>2</v>
      </c>
      <c r="X13" s="81">
        <v>1</v>
      </c>
      <c r="Y13" s="81">
        <v>3</v>
      </c>
      <c r="Z13" s="81">
        <v>2</v>
      </c>
      <c r="AA13" s="81">
        <v>3</v>
      </c>
      <c r="AB13" s="81">
        <v>2</v>
      </c>
      <c r="AC13" s="83" t="s">
        <v>55</v>
      </c>
      <c r="AD13" s="81"/>
      <c r="AE13" s="81"/>
      <c r="AF13" s="81"/>
      <c r="AG13" s="81"/>
      <c r="AH13" s="81"/>
      <c r="AI13" s="81"/>
      <c r="AJ13" s="81"/>
      <c r="AK13" s="81"/>
      <c r="AL13" s="81" t="s">
        <v>47</v>
      </c>
      <c r="AM13" s="81"/>
      <c r="AN13" s="81">
        <v>72</v>
      </c>
      <c r="AO13" s="81">
        <v>50</v>
      </c>
      <c r="AP13" s="81">
        <v>21</v>
      </c>
      <c r="AQ13" s="80" t="s">
        <v>133</v>
      </c>
      <c r="AR13" s="81">
        <v>147</v>
      </c>
      <c r="AS13" s="81">
        <v>23</v>
      </c>
      <c r="AT13" s="81">
        <v>5</v>
      </c>
      <c r="AU13" s="80" t="s">
        <v>134</v>
      </c>
      <c r="AV13" s="81">
        <v>58</v>
      </c>
      <c r="AW13" s="81">
        <v>48</v>
      </c>
      <c r="AX13" s="81">
        <v>7</v>
      </c>
      <c r="AY13" s="80" t="s">
        <v>135</v>
      </c>
      <c r="AZ13" s="80" t="s">
        <v>49</v>
      </c>
      <c r="BA13" s="84" t="s">
        <v>136</v>
      </c>
      <c r="BB13" s="84" t="s">
        <v>137</v>
      </c>
      <c r="BC13" s="84" t="s">
        <v>132</v>
      </c>
      <c r="BD13" s="84"/>
      <c r="BE13" s="85"/>
    </row>
    <row r="14" spans="5:57" s="8" customFormat="1" ht="60.75" customHeight="1" thickTop="1">
      <c r="E14" s="73">
        <v>1</v>
      </c>
      <c r="F14" s="74"/>
      <c r="G14" s="74"/>
      <c r="H14" s="75"/>
      <c r="I14" s="75"/>
      <c r="J14" s="75"/>
      <c r="K14" s="75"/>
      <c r="L14" s="75"/>
      <c r="M14" s="75"/>
      <c r="N14" s="75"/>
      <c r="O14" s="76"/>
      <c r="P14" s="77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7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4"/>
      <c r="AR14" s="75"/>
      <c r="AS14" s="75"/>
      <c r="AT14" s="75"/>
      <c r="AU14" s="74"/>
      <c r="AV14" s="75"/>
      <c r="AW14" s="75"/>
      <c r="AX14" s="75"/>
      <c r="AY14" s="74"/>
      <c r="AZ14" s="74"/>
      <c r="BA14" s="78"/>
      <c r="BB14" s="78"/>
      <c r="BC14" s="78"/>
      <c r="BD14" s="74"/>
      <c r="BE14" s="79"/>
    </row>
    <row r="15" spans="5:57" s="8" customFormat="1" ht="60" customHeight="1">
      <c r="E15" s="9">
        <v>2</v>
      </c>
      <c r="F15" s="10"/>
      <c r="G15" s="10"/>
      <c r="H15" s="17"/>
      <c r="I15" s="17"/>
      <c r="J15" s="17"/>
      <c r="K15" s="17"/>
      <c r="L15" s="17"/>
      <c r="M15" s="17"/>
      <c r="N15" s="17"/>
      <c r="O15" s="22"/>
      <c r="P15" s="2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1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0"/>
      <c r="AR15" s="17"/>
      <c r="AS15" s="17"/>
      <c r="AT15" s="17"/>
      <c r="AU15" s="10"/>
      <c r="AV15" s="17"/>
      <c r="AW15" s="17"/>
      <c r="AX15" s="17"/>
      <c r="AY15" s="10"/>
      <c r="AZ15" s="10"/>
      <c r="BA15" s="11"/>
      <c r="BB15" s="11"/>
      <c r="BC15" s="11"/>
      <c r="BD15" s="10"/>
      <c r="BE15" s="12"/>
    </row>
    <row r="16" spans="5:57" s="8" customFormat="1" ht="60" customHeight="1">
      <c r="E16" s="9">
        <v>3</v>
      </c>
      <c r="F16" s="10"/>
      <c r="G16" s="10"/>
      <c r="H16" s="17"/>
      <c r="I16" s="17"/>
      <c r="J16" s="17"/>
      <c r="K16" s="17"/>
      <c r="L16" s="17"/>
      <c r="M16" s="17"/>
      <c r="N16" s="17"/>
      <c r="O16" s="22"/>
      <c r="P16" s="21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0"/>
      <c r="AR16" s="17"/>
      <c r="AS16" s="17"/>
      <c r="AT16" s="17"/>
      <c r="AU16" s="10"/>
      <c r="AV16" s="17"/>
      <c r="AW16" s="17"/>
      <c r="AX16" s="17"/>
      <c r="AY16" s="10"/>
      <c r="AZ16" s="10"/>
      <c r="BA16" s="11"/>
      <c r="BB16" s="11"/>
      <c r="BC16" s="11"/>
      <c r="BD16" s="10"/>
      <c r="BE16" s="12"/>
    </row>
    <row r="17" spans="5:57" s="8" customFormat="1" ht="60" customHeight="1">
      <c r="E17" s="9">
        <v>4</v>
      </c>
      <c r="F17" s="10"/>
      <c r="G17" s="10"/>
      <c r="H17" s="17"/>
      <c r="I17" s="17"/>
      <c r="J17" s="17"/>
      <c r="K17" s="17"/>
      <c r="L17" s="17"/>
      <c r="M17" s="17"/>
      <c r="N17" s="17"/>
      <c r="O17" s="22"/>
      <c r="P17" s="21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1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0"/>
      <c r="AR17" s="17"/>
      <c r="AS17" s="17"/>
      <c r="AT17" s="17"/>
      <c r="AU17" s="10"/>
      <c r="AV17" s="17"/>
      <c r="AW17" s="17"/>
      <c r="AX17" s="17"/>
      <c r="AY17" s="10"/>
      <c r="AZ17" s="10"/>
      <c r="BA17" s="11"/>
      <c r="BB17" s="11"/>
      <c r="BC17" s="11"/>
      <c r="BD17" s="10"/>
      <c r="BE17" s="12"/>
    </row>
    <row r="18" spans="5:57" s="8" customFormat="1" ht="60" customHeight="1">
      <c r="E18" s="9">
        <v>5</v>
      </c>
      <c r="F18" s="10"/>
      <c r="G18" s="10"/>
      <c r="H18" s="17"/>
      <c r="I18" s="17"/>
      <c r="J18" s="17"/>
      <c r="K18" s="17"/>
      <c r="L18" s="17"/>
      <c r="M18" s="17"/>
      <c r="N18" s="17"/>
      <c r="O18" s="22"/>
      <c r="P18" s="21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1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0"/>
      <c r="AR18" s="17"/>
      <c r="AS18" s="17"/>
      <c r="AT18" s="17"/>
      <c r="AU18" s="10"/>
      <c r="AV18" s="17"/>
      <c r="AW18" s="17"/>
      <c r="AX18" s="17"/>
      <c r="AY18" s="10"/>
      <c r="AZ18" s="10"/>
      <c r="BA18" s="11"/>
      <c r="BB18" s="11"/>
      <c r="BC18" s="11"/>
      <c r="BD18" s="10"/>
      <c r="BE18" s="12"/>
    </row>
    <row r="19" spans="5:57" s="8" customFormat="1" ht="59.25" customHeight="1">
      <c r="E19" s="9">
        <v>6</v>
      </c>
      <c r="F19" s="10"/>
      <c r="G19" s="10"/>
      <c r="H19" s="17"/>
      <c r="I19" s="17"/>
      <c r="J19" s="17"/>
      <c r="K19" s="17"/>
      <c r="L19" s="17"/>
      <c r="M19" s="17"/>
      <c r="N19" s="17"/>
      <c r="O19" s="22"/>
      <c r="P19" s="21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1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0"/>
      <c r="AR19" s="17"/>
      <c r="AS19" s="17"/>
      <c r="AT19" s="17"/>
      <c r="AU19" s="10"/>
      <c r="AV19" s="17"/>
      <c r="AW19" s="17"/>
      <c r="AX19" s="17"/>
      <c r="AY19" s="10"/>
      <c r="AZ19" s="10"/>
      <c r="BA19" s="11"/>
      <c r="BB19" s="11"/>
      <c r="BC19" s="11"/>
      <c r="BD19" s="10"/>
      <c r="BE19" s="12"/>
    </row>
    <row r="20" spans="5:57" s="8" customFormat="1" ht="59.25" customHeight="1">
      <c r="E20" s="9">
        <v>7</v>
      </c>
      <c r="F20" s="10"/>
      <c r="G20" s="10"/>
      <c r="H20" s="17"/>
      <c r="I20" s="17"/>
      <c r="J20" s="17"/>
      <c r="K20" s="17"/>
      <c r="L20" s="17"/>
      <c r="M20" s="17"/>
      <c r="N20" s="17"/>
      <c r="O20" s="22"/>
      <c r="P20" s="21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1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0"/>
      <c r="AR20" s="17"/>
      <c r="AS20" s="17"/>
      <c r="AT20" s="17"/>
      <c r="AU20" s="10"/>
      <c r="AV20" s="17"/>
      <c r="AW20" s="17"/>
      <c r="AX20" s="17"/>
      <c r="AY20" s="10"/>
      <c r="AZ20" s="10"/>
      <c r="BA20" s="11"/>
      <c r="BB20" s="11"/>
      <c r="BC20" s="11"/>
      <c r="BD20" s="10"/>
      <c r="BE20" s="12"/>
    </row>
    <row r="21" spans="5:57" s="8" customFormat="1" ht="59.25" customHeight="1">
      <c r="E21" s="9">
        <v>8</v>
      </c>
      <c r="F21" s="10"/>
      <c r="G21" s="10"/>
      <c r="H21" s="17"/>
      <c r="I21" s="17"/>
      <c r="J21" s="17"/>
      <c r="K21" s="17"/>
      <c r="L21" s="17"/>
      <c r="M21" s="17"/>
      <c r="N21" s="17"/>
      <c r="O21" s="22"/>
      <c r="P21" s="21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1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0"/>
      <c r="AR21" s="17"/>
      <c r="AS21" s="17"/>
      <c r="AT21" s="17"/>
      <c r="AU21" s="10"/>
      <c r="AV21" s="17"/>
      <c r="AW21" s="17"/>
      <c r="AX21" s="17"/>
      <c r="AY21" s="10"/>
      <c r="AZ21" s="10"/>
      <c r="BA21" s="11"/>
      <c r="BB21" s="11"/>
      <c r="BC21" s="11"/>
      <c r="BD21" s="10"/>
      <c r="BE21" s="12"/>
    </row>
    <row r="22" spans="5:57" s="8" customFormat="1" ht="59.25" customHeight="1">
      <c r="E22" s="9">
        <v>9</v>
      </c>
      <c r="F22" s="10"/>
      <c r="G22" s="10"/>
      <c r="H22" s="17"/>
      <c r="I22" s="17"/>
      <c r="J22" s="17"/>
      <c r="K22" s="17"/>
      <c r="L22" s="17"/>
      <c r="M22" s="17"/>
      <c r="N22" s="17"/>
      <c r="O22" s="22"/>
      <c r="P22" s="21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0"/>
      <c r="AR22" s="17"/>
      <c r="AS22" s="17"/>
      <c r="AT22" s="17"/>
      <c r="AU22" s="10"/>
      <c r="AV22" s="17"/>
      <c r="AW22" s="17"/>
      <c r="AX22" s="17"/>
      <c r="AY22" s="10"/>
      <c r="AZ22" s="10"/>
      <c r="BA22" s="11"/>
      <c r="BB22" s="11"/>
      <c r="BC22" s="11"/>
      <c r="BD22" s="10"/>
      <c r="BE22" s="12"/>
    </row>
    <row r="23" spans="5:57" s="8" customFormat="1" ht="59.25" customHeight="1">
      <c r="E23" s="9">
        <v>10</v>
      </c>
      <c r="F23" s="10"/>
      <c r="G23" s="10"/>
      <c r="H23" s="17"/>
      <c r="I23" s="17"/>
      <c r="J23" s="17"/>
      <c r="K23" s="17"/>
      <c r="L23" s="17"/>
      <c r="M23" s="17"/>
      <c r="N23" s="17"/>
      <c r="O23" s="22"/>
      <c r="P23" s="21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0"/>
      <c r="AR23" s="17"/>
      <c r="AS23" s="17"/>
      <c r="AT23" s="17"/>
      <c r="AU23" s="10"/>
      <c r="AV23" s="17"/>
      <c r="AW23" s="17"/>
      <c r="AX23" s="17"/>
      <c r="AY23" s="10"/>
      <c r="AZ23" s="10"/>
      <c r="BA23" s="11"/>
      <c r="BB23" s="11"/>
      <c r="BC23" s="11"/>
      <c r="BD23" s="10"/>
      <c r="BE23" s="12"/>
    </row>
    <row r="24" spans="5:57" s="8" customFormat="1" ht="29.25" customHeight="1">
      <c r="E24" s="9">
        <v>11</v>
      </c>
      <c r="F24" s="10"/>
      <c r="G24" s="10"/>
      <c r="H24" s="17"/>
      <c r="I24" s="17"/>
      <c r="J24" s="17"/>
      <c r="K24" s="17"/>
      <c r="L24" s="17"/>
      <c r="M24" s="17"/>
      <c r="N24" s="17"/>
      <c r="O24" s="22"/>
      <c r="P24" s="21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1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0"/>
      <c r="AR24" s="17"/>
      <c r="AS24" s="17"/>
      <c r="AT24" s="17"/>
      <c r="AU24" s="10"/>
      <c r="AV24" s="17"/>
      <c r="AW24" s="17"/>
      <c r="AX24" s="17"/>
      <c r="AY24" s="10"/>
      <c r="AZ24" s="10"/>
      <c r="BA24" s="11"/>
      <c r="BB24" s="11"/>
      <c r="BC24" s="11"/>
      <c r="BD24" s="10"/>
      <c r="BE24" s="12"/>
    </row>
    <row r="25" spans="5:57" s="8" customFormat="1" ht="29.25" customHeight="1">
      <c r="E25" s="9">
        <v>12</v>
      </c>
      <c r="F25" s="10"/>
      <c r="G25" s="10"/>
      <c r="H25" s="17"/>
      <c r="I25" s="17"/>
      <c r="J25" s="17"/>
      <c r="K25" s="17"/>
      <c r="L25" s="17"/>
      <c r="M25" s="17"/>
      <c r="N25" s="17"/>
      <c r="O25" s="22"/>
      <c r="P25" s="21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0"/>
      <c r="AR25" s="17"/>
      <c r="AS25" s="17"/>
      <c r="AT25" s="17"/>
      <c r="AU25" s="10"/>
      <c r="AV25" s="17"/>
      <c r="AW25" s="17"/>
      <c r="AX25" s="17"/>
      <c r="AY25" s="10"/>
      <c r="AZ25" s="10"/>
      <c r="BA25" s="11"/>
      <c r="BB25" s="11"/>
      <c r="BC25" s="11"/>
      <c r="BD25" s="10"/>
      <c r="BE25" s="12"/>
    </row>
    <row r="26" spans="5:57" s="8" customFormat="1" ht="29.25" customHeight="1">
      <c r="E26" s="9">
        <v>13</v>
      </c>
      <c r="F26" s="10"/>
      <c r="G26" s="10"/>
      <c r="H26" s="17"/>
      <c r="I26" s="17"/>
      <c r="J26" s="17"/>
      <c r="K26" s="17"/>
      <c r="L26" s="17"/>
      <c r="M26" s="17"/>
      <c r="N26" s="17"/>
      <c r="O26" s="22"/>
      <c r="P26" s="21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1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0"/>
      <c r="AR26" s="17"/>
      <c r="AS26" s="17"/>
      <c r="AT26" s="17"/>
      <c r="AU26" s="10"/>
      <c r="AV26" s="17"/>
      <c r="AW26" s="17"/>
      <c r="AX26" s="17"/>
      <c r="AY26" s="10"/>
      <c r="AZ26" s="10"/>
      <c r="BA26" s="11"/>
      <c r="BB26" s="11"/>
      <c r="BC26" s="11"/>
      <c r="BD26" s="10"/>
      <c r="BE26" s="12"/>
    </row>
    <row r="27" spans="5:57" s="8" customFormat="1" ht="29.25" customHeight="1">
      <c r="E27" s="9">
        <v>14</v>
      </c>
      <c r="F27" s="10"/>
      <c r="G27" s="10"/>
      <c r="H27" s="17"/>
      <c r="I27" s="17"/>
      <c r="J27" s="17"/>
      <c r="K27" s="17"/>
      <c r="L27" s="17"/>
      <c r="M27" s="17"/>
      <c r="N27" s="17"/>
      <c r="O27" s="22"/>
      <c r="P27" s="21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1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0"/>
      <c r="AR27" s="17"/>
      <c r="AS27" s="17"/>
      <c r="AT27" s="17"/>
      <c r="AU27" s="10"/>
      <c r="AV27" s="17"/>
      <c r="AW27" s="17"/>
      <c r="AX27" s="17"/>
      <c r="AY27" s="10"/>
      <c r="AZ27" s="10"/>
      <c r="BA27" s="11"/>
      <c r="BB27" s="11"/>
      <c r="BC27" s="11"/>
      <c r="BD27" s="10"/>
      <c r="BE27" s="12"/>
    </row>
    <row r="28" spans="5:57" s="8" customFormat="1" ht="29.25" customHeight="1">
      <c r="E28" s="9">
        <v>15</v>
      </c>
      <c r="F28" s="10"/>
      <c r="G28" s="10"/>
      <c r="H28" s="17"/>
      <c r="I28" s="17"/>
      <c r="J28" s="17"/>
      <c r="K28" s="17"/>
      <c r="L28" s="17"/>
      <c r="M28" s="17"/>
      <c r="N28" s="17"/>
      <c r="O28" s="22"/>
      <c r="P28" s="21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1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0"/>
      <c r="AR28" s="17"/>
      <c r="AS28" s="17"/>
      <c r="AT28" s="17"/>
      <c r="AU28" s="10"/>
      <c r="AV28" s="17"/>
      <c r="AW28" s="17"/>
      <c r="AX28" s="17"/>
      <c r="AY28" s="10"/>
      <c r="AZ28" s="10"/>
      <c r="BA28" s="11"/>
      <c r="BB28" s="11"/>
      <c r="BC28" s="11"/>
      <c r="BD28" s="10"/>
      <c r="BE28" s="12"/>
    </row>
    <row r="29" spans="5:57" s="8" customFormat="1" ht="29.25" customHeight="1">
      <c r="E29" s="9">
        <v>16</v>
      </c>
      <c r="F29" s="10"/>
      <c r="G29" s="10"/>
      <c r="H29" s="17"/>
      <c r="I29" s="17"/>
      <c r="J29" s="17"/>
      <c r="K29" s="17"/>
      <c r="L29" s="17"/>
      <c r="M29" s="17"/>
      <c r="N29" s="17"/>
      <c r="O29" s="22"/>
      <c r="P29" s="21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21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0"/>
      <c r="AR29" s="17"/>
      <c r="AS29" s="17"/>
      <c r="AT29" s="17"/>
      <c r="AU29" s="10"/>
      <c r="AV29" s="17"/>
      <c r="AW29" s="17"/>
      <c r="AX29" s="17"/>
      <c r="AY29" s="10"/>
      <c r="AZ29" s="10"/>
      <c r="BA29" s="11"/>
      <c r="BB29" s="11"/>
      <c r="BC29" s="11"/>
      <c r="BD29" s="10"/>
      <c r="BE29" s="12"/>
    </row>
    <row r="30" spans="5:57" s="8" customFormat="1" ht="29.25" customHeight="1">
      <c r="E30" s="9">
        <v>17</v>
      </c>
      <c r="F30" s="10"/>
      <c r="G30" s="10"/>
      <c r="H30" s="17"/>
      <c r="I30" s="17"/>
      <c r="J30" s="17"/>
      <c r="K30" s="17"/>
      <c r="L30" s="17"/>
      <c r="M30" s="17"/>
      <c r="N30" s="17"/>
      <c r="O30" s="22"/>
      <c r="P30" s="21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21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0"/>
      <c r="AR30" s="17"/>
      <c r="AS30" s="17"/>
      <c r="AT30" s="17"/>
      <c r="AU30" s="10"/>
      <c r="AV30" s="17"/>
      <c r="AW30" s="17"/>
      <c r="AX30" s="17"/>
      <c r="AY30" s="10"/>
      <c r="AZ30" s="10"/>
      <c r="BA30" s="11"/>
      <c r="BB30" s="11"/>
      <c r="BC30" s="11"/>
      <c r="BD30" s="10"/>
      <c r="BE30" s="12"/>
    </row>
    <row r="31" spans="5:57" s="8" customFormat="1" ht="29.25" customHeight="1">
      <c r="E31" s="9">
        <v>18</v>
      </c>
      <c r="F31" s="10"/>
      <c r="G31" s="10"/>
      <c r="H31" s="17"/>
      <c r="I31" s="17"/>
      <c r="J31" s="17"/>
      <c r="K31" s="17"/>
      <c r="L31" s="17"/>
      <c r="M31" s="17"/>
      <c r="N31" s="17"/>
      <c r="O31" s="22"/>
      <c r="P31" s="21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1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0"/>
      <c r="AR31" s="17"/>
      <c r="AS31" s="17"/>
      <c r="AT31" s="17"/>
      <c r="AU31" s="10"/>
      <c r="AV31" s="17"/>
      <c r="AW31" s="17"/>
      <c r="AX31" s="17"/>
      <c r="AY31" s="10"/>
      <c r="AZ31" s="10"/>
      <c r="BA31" s="11"/>
      <c r="BB31" s="11"/>
      <c r="BC31" s="11"/>
      <c r="BD31" s="10"/>
      <c r="BE31" s="12"/>
    </row>
    <row r="32" spans="5:57" s="8" customFormat="1" ht="29.25" customHeight="1">
      <c r="E32" s="9">
        <v>19</v>
      </c>
      <c r="F32" s="10"/>
      <c r="G32" s="10"/>
      <c r="H32" s="17"/>
      <c r="I32" s="17"/>
      <c r="J32" s="17"/>
      <c r="K32" s="17"/>
      <c r="L32" s="17"/>
      <c r="M32" s="17"/>
      <c r="N32" s="17"/>
      <c r="O32" s="22"/>
      <c r="P32" s="21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1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0"/>
      <c r="AR32" s="17"/>
      <c r="AS32" s="17"/>
      <c r="AT32" s="17"/>
      <c r="AU32" s="10"/>
      <c r="AV32" s="17"/>
      <c r="AW32" s="17"/>
      <c r="AX32" s="17"/>
      <c r="AY32" s="10"/>
      <c r="AZ32" s="10"/>
      <c r="BA32" s="11"/>
      <c r="BB32" s="11"/>
      <c r="BC32" s="11"/>
      <c r="BD32" s="10"/>
      <c r="BE32" s="12"/>
    </row>
    <row r="33" spans="5:57" s="8" customFormat="1" ht="29.25" customHeight="1">
      <c r="E33" s="9">
        <v>20</v>
      </c>
      <c r="F33" s="10"/>
      <c r="G33" s="10"/>
      <c r="H33" s="17"/>
      <c r="I33" s="17"/>
      <c r="J33" s="17"/>
      <c r="K33" s="17"/>
      <c r="L33" s="17"/>
      <c r="M33" s="17"/>
      <c r="N33" s="17"/>
      <c r="O33" s="22"/>
      <c r="P33" s="21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1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0"/>
      <c r="AR33" s="17"/>
      <c r="AS33" s="17"/>
      <c r="AT33" s="17"/>
      <c r="AU33" s="10"/>
      <c r="AV33" s="17"/>
      <c r="AW33" s="17"/>
      <c r="AX33" s="17"/>
      <c r="AY33" s="10"/>
      <c r="AZ33" s="10"/>
      <c r="BA33" s="11"/>
      <c r="BB33" s="11"/>
      <c r="BC33" s="11"/>
      <c r="BD33" s="10"/>
      <c r="BE33" s="12"/>
    </row>
    <row r="34" spans="5:57" s="8" customFormat="1" ht="29.25" customHeight="1">
      <c r="E34" s="9">
        <v>21</v>
      </c>
      <c r="F34" s="10"/>
      <c r="G34" s="10"/>
      <c r="H34" s="17"/>
      <c r="I34" s="17"/>
      <c r="J34" s="17"/>
      <c r="K34" s="17"/>
      <c r="L34" s="17"/>
      <c r="M34" s="17"/>
      <c r="N34" s="17"/>
      <c r="O34" s="22"/>
      <c r="P34" s="21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21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0"/>
      <c r="AR34" s="17"/>
      <c r="AS34" s="17"/>
      <c r="AT34" s="17"/>
      <c r="AU34" s="10"/>
      <c r="AV34" s="17"/>
      <c r="AW34" s="17"/>
      <c r="AX34" s="17"/>
      <c r="AY34" s="10"/>
      <c r="AZ34" s="10"/>
      <c r="BA34" s="11"/>
      <c r="BB34" s="11"/>
      <c r="BC34" s="11"/>
      <c r="BD34" s="10"/>
      <c r="BE34" s="12"/>
    </row>
    <row r="35" spans="5:57" s="8" customFormat="1" ht="29.25" customHeight="1">
      <c r="E35" s="9">
        <v>22</v>
      </c>
      <c r="F35" s="10"/>
      <c r="G35" s="10"/>
      <c r="H35" s="17"/>
      <c r="I35" s="17"/>
      <c r="J35" s="17"/>
      <c r="K35" s="17"/>
      <c r="L35" s="17"/>
      <c r="M35" s="17"/>
      <c r="N35" s="17"/>
      <c r="O35" s="22"/>
      <c r="P35" s="21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0"/>
      <c r="AR35" s="17"/>
      <c r="AS35" s="17"/>
      <c r="AT35" s="17"/>
      <c r="AU35" s="10"/>
      <c r="AV35" s="17"/>
      <c r="AW35" s="17"/>
      <c r="AX35" s="17"/>
      <c r="AY35" s="10"/>
      <c r="AZ35" s="10"/>
      <c r="BA35" s="11"/>
      <c r="BB35" s="11"/>
      <c r="BC35" s="11"/>
      <c r="BD35" s="10"/>
      <c r="BE35" s="12"/>
    </row>
    <row r="36" spans="5:57" s="8" customFormat="1" ht="29.25" customHeight="1">
      <c r="E36" s="9">
        <v>23</v>
      </c>
      <c r="F36" s="10"/>
      <c r="G36" s="10"/>
      <c r="H36" s="17"/>
      <c r="I36" s="17"/>
      <c r="J36" s="17"/>
      <c r="K36" s="17"/>
      <c r="L36" s="17"/>
      <c r="M36" s="17"/>
      <c r="N36" s="17"/>
      <c r="O36" s="22"/>
      <c r="P36" s="21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1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0"/>
      <c r="AR36" s="17"/>
      <c r="AS36" s="17"/>
      <c r="AT36" s="17"/>
      <c r="AU36" s="10"/>
      <c r="AV36" s="17"/>
      <c r="AW36" s="17"/>
      <c r="AX36" s="17"/>
      <c r="AY36" s="10"/>
      <c r="AZ36" s="10"/>
      <c r="BA36" s="11"/>
      <c r="BB36" s="11"/>
      <c r="BC36" s="11"/>
      <c r="BD36" s="10"/>
      <c r="BE36" s="12"/>
    </row>
    <row r="37" spans="5:57" s="8" customFormat="1" ht="29.25" customHeight="1">
      <c r="E37" s="9">
        <v>24</v>
      </c>
      <c r="F37" s="10"/>
      <c r="G37" s="10"/>
      <c r="H37" s="17"/>
      <c r="I37" s="17"/>
      <c r="J37" s="17"/>
      <c r="K37" s="17"/>
      <c r="L37" s="17"/>
      <c r="M37" s="17"/>
      <c r="N37" s="17"/>
      <c r="O37" s="22"/>
      <c r="P37" s="21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21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0"/>
      <c r="AR37" s="17"/>
      <c r="AS37" s="17"/>
      <c r="AT37" s="17"/>
      <c r="AU37" s="10"/>
      <c r="AV37" s="17"/>
      <c r="AW37" s="17"/>
      <c r="AX37" s="17"/>
      <c r="AY37" s="10"/>
      <c r="AZ37" s="10"/>
      <c r="BA37" s="11"/>
      <c r="BB37" s="11"/>
      <c r="BC37" s="11"/>
      <c r="BD37" s="10"/>
      <c r="BE37" s="12"/>
    </row>
    <row r="38" spans="5:57" s="8" customFormat="1" ht="29.25" customHeight="1">
      <c r="E38" s="9">
        <v>25</v>
      </c>
      <c r="F38" s="10"/>
      <c r="G38" s="10"/>
      <c r="H38" s="17"/>
      <c r="I38" s="17"/>
      <c r="J38" s="17"/>
      <c r="K38" s="17"/>
      <c r="L38" s="17"/>
      <c r="M38" s="17"/>
      <c r="N38" s="17"/>
      <c r="O38" s="22"/>
      <c r="P38" s="21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1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0"/>
      <c r="AR38" s="17"/>
      <c r="AS38" s="17"/>
      <c r="AT38" s="17"/>
      <c r="AU38" s="10"/>
      <c r="AV38" s="17"/>
      <c r="AW38" s="17"/>
      <c r="AX38" s="17"/>
      <c r="AY38" s="10"/>
      <c r="AZ38" s="10"/>
      <c r="BA38" s="11"/>
      <c r="BB38" s="11"/>
      <c r="BC38" s="11"/>
      <c r="BD38" s="10"/>
      <c r="BE38" s="12"/>
    </row>
    <row r="39" spans="5:57" s="8" customFormat="1" ht="29.25" customHeight="1">
      <c r="E39" s="9">
        <v>26</v>
      </c>
      <c r="F39" s="10"/>
      <c r="G39" s="10"/>
      <c r="H39" s="17"/>
      <c r="I39" s="17"/>
      <c r="J39" s="17"/>
      <c r="K39" s="17"/>
      <c r="L39" s="17"/>
      <c r="M39" s="17"/>
      <c r="N39" s="17"/>
      <c r="O39" s="22"/>
      <c r="P39" s="21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21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0"/>
      <c r="AR39" s="17"/>
      <c r="AS39" s="17"/>
      <c r="AT39" s="17"/>
      <c r="AU39" s="10"/>
      <c r="AV39" s="17"/>
      <c r="AW39" s="17"/>
      <c r="AX39" s="17"/>
      <c r="AY39" s="10"/>
      <c r="AZ39" s="10"/>
      <c r="BA39" s="11"/>
      <c r="BB39" s="11"/>
      <c r="BC39" s="11"/>
      <c r="BD39" s="10"/>
      <c r="BE39" s="12"/>
    </row>
    <row r="40" spans="5:57" s="8" customFormat="1" ht="29.25" customHeight="1">
      <c r="E40" s="9">
        <v>27</v>
      </c>
      <c r="F40" s="10"/>
      <c r="G40" s="10"/>
      <c r="H40" s="17"/>
      <c r="I40" s="17"/>
      <c r="J40" s="17"/>
      <c r="K40" s="17"/>
      <c r="L40" s="17"/>
      <c r="M40" s="17"/>
      <c r="N40" s="17"/>
      <c r="O40" s="22"/>
      <c r="P40" s="21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1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0"/>
      <c r="AR40" s="17"/>
      <c r="AS40" s="17"/>
      <c r="AT40" s="17"/>
      <c r="AU40" s="10"/>
      <c r="AV40" s="17"/>
      <c r="AW40" s="17"/>
      <c r="AX40" s="17"/>
      <c r="AY40" s="10"/>
      <c r="AZ40" s="10"/>
      <c r="BA40" s="11"/>
      <c r="BB40" s="11"/>
      <c r="BC40" s="11"/>
      <c r="BD40" s="10"/>
      <c r="BE40" s="12"/>
    </row>
    <row r="41" spans="5:57" s="8" customFormat="1" ht="29.25" customHeight="1">
      <c r="E41" s="9">
        <v>28</v>
      </c>
      <c r="F41" s="10"/>
      <c r="G41" s="10"/>
      <c r="H41" s="17"/>
      <c r="I41" s="17"/>
      <c r="J41" s="17"/>
      <c r="K41" s="17"/>
      <c r="L41" s="17"/>
      <c r="M41" s="17"/>
      <c r="N41" s="17"/>
      <c r="O41" s="22"/>
      <c r="P41" s="2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0"/>
      <c r="AR41" s="17"/>
      <c r="AS41" s="17"/>
      <c r="AT41" s="17"/>
      <c r="AU41" s="10"/>
      <c r="AV41" s="17"/>
      <c r="AW41" s="17"/>
      <c r="AX41" s="17"/>
      <c r="AY41" s="10"/>
      <c r="AZ41" s="10"/>
      <c r="BA41" s="11"/>
      <c r="BB41" s="11"/>
      <c r="BC41" s="11"/>
      <c r="BD41" s="10"/>
      <c r="BE41" s="12"/>
    </row>
    <row r="42" spans="5:57" s="8" customFormat="1" ht="29.25" customHeight="1">
      <c r="E42" s="9">
        <v>29</v>
      </c>
      <c r="F42" s="10"/>
      <c r="G42" s="10"/>
      <c r="H42" s="17"/>
      <c r="I42" s="17"/>
      <c r="J42" s="17"/>
      <c r="K42" s="17"/>
      <c r="L42" s="17"/>
      <c r="M42" s="17"/>
      <c r="N42" s="17"/>
      <c r="O42" s="22"/>
      <c r="P42" s="21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1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0"/>
      <c r="AR42" s="17"/>
      <c r="AS42" s="17"/>
      <c r="AT42" s="17"/>
      <c r="AU42" s="10"/>
      <c r="AV42" s="17"/>
      <c r="AW42" s="17"/>
      <c r="AX42" s="17"/>
      <c r="AY42" s="10"/>
      <c r="AZ42" s="10"/>
      <c r="BA42" s="11"/>
      <c r="BB42" s="11"/>
      <c r="BC42" s="11"/>
      <c r="BD42" s="10"/>
      <c r="BE42" s="12"/>
    </row>
    <row r="43" spans="5:57" s="8" customFormat="1" ht="29.25" customHeight="1">
      <c r="E43" s="9">
        <v>30</v>
      </c>
      <c r="F43" s="10"/>
      <c r="G43" s="10"/>
      <c r="H43" s="17"/>
      <c r="I43" s="17"/>
      <c r="J43" s="17"/>
      <c r="K43" s="17"/>
      <c r="L43" s="17"/>
      <c r="M43" s="17"/>
      <c r="N43" s="17"/>
      <c r="O43" s="22"/>
      <c r="P43" s="21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21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0"/>
      <c r="AR43" s="17"/>
      <c r="AS43" s="17"/>
      <c r="AT43" s="17"/>
      <c r="AU43" s="10"/>
      <c r="AV43" s="17"/>
      <c r="AW43" s="17"/>
      <c r="AX43" s="17"/>
      <c r="AY43" s="10"/>
      <c r="AZ43" s="10"/>
      <c r="BA43" s="11"/>
      <c r="BB43" s="11"/>
      <c r="BC43" s="11"/>
      <c r="BD43" s="10"/>
      <c r="BE43" s="12"/>
    </row>
    <row r="44" spans="5:57" s="8" customFormat="1" ht="29.25" customHeight="1">
      <c r="E44" s="9">
        <v>31</v>
      </c>
      <c r="F44" s="10"/>
      <c r="G44" s="10"/>
      <c r="H44" s="17"/>
      <c r="I44" s="17"/>
      <c r="J44" s="17"/>
      <c r="K44" s="17"/>
      <c r="L44" s="17"/>
      <c r="M44" s="17"/>
      <c r="N44" s="17"/>
      <c r="O44" s="22"/>
      <c r="P44" s="2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1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0"/>
      <c r="AR44" s="17"/>
      <c r="AS44" s="17"/>
      <c r="AT44" s="17"/>
      <c r="AU44" s="10"/>
      <c r="AV44" s="17"/>
      <c r="AW44" s="17"/>
      <c r="AX44" s="17"/>
      <c r="AY44" s="10"/>
      <c r="AZ44" s="10"/>
      <c r="BA44" s="11"/>
      <c r="BB44" s="11"/>
      <c r="BC44" s="11"/>
      <c r="BD44" s="10"/>
      <c r="BE44" s="12"/>
    </row>
    <row r="45" spans="5:57" s="8" customFormat="1" ht="29.25" customHeight="1">
      <c r="E45" s="9">
        <v>32</v>
      </c>
      <c r="F45" s="10"/>
      <c r="G45" s="10"/>
      <c r="H45" s="17"/>
      <c r="I45" s="17"/>
      <c r="J45" s="17"/>
      <c r="K45" s="17"/>
      <c r="L45" s="17"/>
      <c r="M45" s="17"/>
      <c r="N45" s="17"/>
      <c r="O45" s="22"/>
      <c r="P45" s="21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1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0"/>
      <c r="AR45" s="17"/>
      <c r="AS45" s="17"/>
      <c r="AT45" s="17"/>
      <c r="AU45" s="10"/>
      <c r="AV45" s="17"/>
      <c r="AW45" s="17"/>
      <c r="AX45" s="17"/>
      <c r="AY45" s="10"/>
      <c r="AZ45" s="10"/>
      <c r="BA45" s="11"/>
      <c r="BB45" s="11"/>
      <c r="BC45" s="11"/>
      <c r="BD45" s="10"/>
      <c r="BE45" s="12"/>
    </row>
    <row r="46" spans="5:57" s="8" customFormat="1" ht="29.25" customHeight="1">
      <c r="E46" s="9">
        <v>33</v>
      </c>
      <c r="F46" s="10"/>
      <c r="G46" s="10"/>
      <c r="H46" s="17"/>
      <c r="I46" s="17"/>
      <c r="J46" s="17"/>
      <c r="K46" s="17"/>
      <c r="L46" s="17"/>
      <c r="M46" s="17"/>
      <c r="N46" s="17"/>
      <c r="O46" s="22"/>
      <c r="P46" s="2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21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0"/>
      <c r="AR46" s="17"/>
      <c r="AS46" s="17"/>
      <c r="AT46" s="17"/>
      <c r="AU46" s="10"/>
      <c r="AV46" s="17"/>
      <c r="AW46" s="17"/>
      <c r="AX46" s="17"/>
      <c r="AY46" s="10"/>
      <c r="AZ46" s="10"/>
      <c r="BA46" s="11"/>
      <c r="BB46" s="11"/>
      <c r="BC46" s="11"/>
      <c r="BD46" s="10"/>
      <c r="BE46" s="12"/>
    </row>
    <row r="47" spans="5:57" s="8" customFormat="1" ht="29.25" customHeight="1">
      <c r="E47" s="9">
        <v>34</v>
      </c>
      <c r="F47" s="10"/>
      <c r="G47" s="10"/>
      <c r="H47" s="17"/>
      <c r="I47" s="17"/>
      <c r="J47" s="17"/>
      <c r="K47" s="17"/>
      <c r="L47" s="17"/>
      <c r="M47" s="17"/>
      <c r="N47" s="17"/>
      <c r="O47" s="22"/>
      <c r="P47" s="21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1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0"/>
      <c r="AR47" s="17"/>
      <c r="AS47" s="17"/>
      <c r="AT47" s="17"/>
      <c r="AU47" s="10"/>
      <c r="AV47" s="17"/>
      <c r="AW47" s="17"/>
      <c r="AX47" s="17"/>
      <c r="AY47" s="10"/>
      <c r="AZ47" s="10"/>
      <c r="BA47" s="11"/>
      <c r="BB47" s="11"/>
      <c r="BC47" s="11"/>
      <c r="BD47" s="10"/>
      <c r="BE47" s="12"/>
    </row>
    <row r="48" spans="5:57" s="8" customFormat="1" ht="29.25" customHeight="1">
      <c r="E48" s="9">
        <v>35</v>
      </c>
      <c r="F48" s="10"/>
      <c r="G48" s="10"/>
      <c r="H48" s="17"/>
      <c r="I48" s="17"/>
      <c r="J48" s="17"/>
      <c r="K48" s="17"/>
      <c r="L48" s="17"/>
      <c r="M48" s="17"/>
      <c r="N48" s="17"/>
      <c r="O48" s="22"/>
      <c r="P48" s="21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1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0"/>
      <c r="AR48" s="17"/>
      <c r="AS48" s="17"/>
      <c r="AT48" s="17"/>
      <c r="AU48" s="10"/>
      <c r="AV48" s="17"/>
      <c r="AW48" s="17"/>
      <c r="AX48" s="17"/>
      <c r="AY48" s="10"/>
      <c r="AZ48" s="10"/>
      <c r="BA48" s="11"/>
      <c r="BB48" s="11"/>
      <c r="BC48" s="11"/>
      <c r="BD48" s="10"/>
      <c r="BE48" s="12"/>
    </row>
    <row r="49" spans="5:57" s="8" customFormat="1" ht="29.25" customHeight="1">
      <c r="E49" s="9">
        <v>36</v>
      </c>
      <c r="F49" s="10"/>
      <c r="G49" s="10"/>
      <c r="H49" s="17"/>
      <c r="I49" s="17"/>
      <c r="J49" s="17"/>
      <c r="K49" s="17"/>
      <c r="L49" s="17"/>
      <c r="M49" s="17"/>
      <c r="N49" s="17"/>
      <c r="O49" s="22"/>
      <c r="P49" s="21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21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0"/>
      <c r="AR49" s="17"/>
      <c r="AS49" s="17"/>
      <c r="AT49" s="17"/>
      <c r="AU49" s="10"/>
      <c r="AV49" s="17"/>
      <c r="AW49" s="17"/>
      <c r="AX49" s="17"/>
      <c r="AY49" s="10"/>
      <c r="AZ49" s="10"/>
      <c r="BA49" s="11"/>
      <c r="BB49" s="11"/>
      <c r="BC49" s="11"/>
      <c r="BD49" s="10"/>
      <c r="BE49" s="12"/>
    </row>
    <row r="50" spans="5:57" s="8" customFormat="1" ht="29.25" customHeight="1">
      <c r="E50" s="9">
        <v>37</v>
      </c>
      <c r="F50" s="10"/>
      <c r="G50" s="10"/>
      <c r="H50" s="17"/>
      <c r="I50" s="17"/>
      <c r="J50" s="17"/>
      <c r="K50" s="17"/>
      <c r="L50" s="17"/>
      <c r="M50" s="17"/>
      <c r="N50" s="17"/>
      <c r="O50" s="22"/>
      <c r="P50" s="21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1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0"/>
      <c r="AR50" s="17"/>
      <c r="AS50" s="17"/>
      <c r="AT50" s="17"/>
      <c r="AU50" s="10"/>
      <c r="AV50" s="17"/>
      <c r="AW50" s="17"/>
      <c r="AX50" s="17"/>
      <c r="AY50" s="10"/>
      <c r="AZ50" s="10"/>
      <c r="BA50" s="11"/>
      <c r="BB50" s="11"/>
      <c r="BC50" s="11"/>
      <c r="BD50" s="10"/>
      <c r="BE50" s="12"/>
    </row>
    <row r="51" spans="5:57" s="8" customFormat="1" ht="29.25" customHeight="1">
      <c r="E51" s="9">
        <v>38</v>
      </c>
      <c r="F51" s="10"/>
      <c r="G51" s="10"/>
      <c r="H51" s="17"/>
      <c r="I51" s="17"/>
      <c r="J51" s="17"/>
      <c r="K51" s="17"/>
      <c r="L51" s="17"/>
      <c r="M51" s="17"/>
      <c r="N51" s="17"/>
      <c r="O51" s="22"/>
      <c r="P51" s="21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21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0"/>
      <c r="AR51" s="17"/>
      <c r="AS51" s="17"/>
      <c r="AT51" s="17"/>
      <c r="AU51" s="10"/>
      <c r="AV51" s="17"/>
      <c r="AW51" s="17"/>
      <c r="AX51" s="17"/>
      <c r="AY51" s="10"/>
      <c r="AZ51" s="10"/>
      <c r="BA51" s="11"/>
      <c r="BB51" s="11"/>
      <c r="BC51" s="11"/>
      <c r="BD51" s="10"/>
      <c r="BE51" s="12"/>
    </row>
    <row r="52" spans="5:57" s="8" customFormat="1" ht="29.25" customHeight="1">
      <c r="E52" s="9">
        <v>39</v>
      </c>
      <c r="F52" s="10"/>
      <c r="G52" s="10"/>
      <c r="H52" s="17"/>
      <c r="I52" s="17"/>
      <c r="J52" s="17"/>
      <c r="K52" s="17"/>
      <c r="L52" s="17"/>
      <c r="M52" s="17"/>
      <c r="N52" s="17"/>
      <c r="O52" s="22"/>
      <c r="P52" s="21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21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0"/>
      <c r="AR52" s="17"/>
      <c r="AS52" s="17"/>
      <c r="AT52" s="17"/>
      <c r="AU52" s="10"/>
      <c r="AV52" s="17"/>
      <c r="AW52" s="17"/>
      <c r="AX52" s="17"/>
      <c r="AY52" s="10"/>
      <c r="AZ52" s="10"/>
      <c r="BA52" s="11"/>
      <c r="BB52" s="11"/>
      <c r="BC52" s="11"/>
      <c r="BD52" s="10"/>
      <c r="BE52" s="12"/>
    </row>
    <row r="53" spans="5:57" s="8" customFormat="1" ht="29.25" customHeight="1">
      <c r="E53" s="9">
        <v>40</v>
      </c>
      <c r="F53" s="10"/>
      <c r="G53" s="10"/>
      <c r="H53" s="17"/>
      <c r="I53" s="17"/>
      <c r="J53" s="17"/>
      <c r="K53" s="17"/>
      <c r="L53" s="17"/>
      <c r="M53" s="17"/>
      <c r="N53" s="17"/>
      <c r="O53" s="22"/>
      <c r="P53" s="21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21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0"/>
      <c r="AR53" s="17"/>
      <c r="AS53" s="17"/>
      <c r="AT53" s="17"/>
      <c r="AU53" s="10"/>
      <c r="AV53" s="17"/>
      <c r="AW53" s="17"/>
      <c r="AX53" s="17"/>
      <c r="AY53" s="10"/>
      <c r="AZ53" s="10"/>
      <c r="BA53" s="11"/>
      <c r="BB53" s="11"/>
      <c r="BC53" s="11"/>
      <c r="BD53" s="10"/>
      <c r="BE53" s="12"/>
    </row>
    <row r="54" spans="5:57" s="8" customFormat="1" ht="29.25" customHeight="1">
      <c r="E54" s="9"/>
      <c r="F54" s="10"/>
      <c r="G54" s="10"/>
      <c r="H54" s="17"/>
      <c r="I54" s="17"/>
      <c r="J54" s="17"/>
      <c r="K54" s="17"/>
      <c r="L54" s="17"/>
      <c r="M54" s="17"/>
      <c r="N54" s="17"/>
      <c r="O54" s="22"/>
      <c r="P54" s="21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9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0"/>
      <c r="AR54" s="17"/>
      <c r="AS54" s="17"/>
      <c r="AT54" s="17"/>
      <c r="AU54" s="10"/>
      <c r="AV54" s="17"/>
      <c r="AW54" s="17"/>
      <c r="AX54" s="17"/>
      <c r="AY54" s="10"/>
      <c r="AZ54" s="10"/>
      <c r="BA54" s="11"/>
      <c r="BB54" s="11"/>
      <c r="BC54" s="11"/>
      <c r="BD54" s="10"/>
      <c r="BE54" s="12"/>
    </row>
    <row r="55" spans="5:57" s="8" customFormat="1" ht="29.25" customHeight="1" thickBot="1">
      <c r="E55" s="13"/>
      <c r="F55" s="14"/>
      <c r="G55" s="14"/>
      <c r="H55" s="18"/>
      <c r="I55" s="18"/>
      <c r="J55" s="18"/>
      <c r="K55" s="18"/>
      <c r="L55" s="18"/>
      <c r="M55" s="18"/>
      <c r="N55" s="18"/>
      <c r="O55" s="23"/>
      <c r="P55" s="24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20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4"/>
      <c r="AR55" s="18"/>
      <c r="AS55" s="18"/>
      <c r="AT55" s="18"/>
      <c r="AU55" s="14"/>
      <c r="AV55" s="18"/>
      <c r="AW55" s="18"/>
      <c r="AX55" s="18"/>
      <c r="AY55" s="14"/>
      <c r="AZ55" s="14"/>
      <c r="BA55" s="15"/>
      <c r="BB55" s="15"/>
      <c r="BC55" s="15"/>
      <c r="BD55" s="14"/>
      <c r="BE55" s="16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</sheetData>
  <sheetProtection sheet="1"/>
  <mergeCells count="44">
    <mergeCell ref="C7:E7"/>
    <mergeCell ref="C8:E8"/>
    <mergeCell ref="C9:E9"/>
    <mergeCell ref="E11:E12"/>
    <mergeCell ref="F11:F12"/>
    <mergeCell ref="O11:O12"/>
    <mergeCell ref="AC11:AC12"/>
    <mergeCell ref="P11:P12"/>
    <mergeCell ref="Q11:Q12"/>
    <mergeCell ref="R11:R12"/>
    <mergeCell ref="S11:S12"/>
    <mergeCell ref="G11:G12"/>
    <mergeCell ref="H11:K11"/>
    <mergeCell ref="L11:L12"/>
    <mergeCell ref="M11:M12"/>
    <mergeCell ref="N11:N12"/>
    <mergeCell ref="AI11:AI12"/>
    <mergeCell ref="AJ11:AJ12"/>
    <mergeCell ref="AK11:AK12"/>
    <mergeCell ref="AL11:AL12"/>
    <mergeCell ref="AM11:AM12"/>
    <mergeCell ref="AD11:AD12"/>
    <mergeCell ref="AE11:AE12"/>
    <mergeCell ref="AF11:AF12"/>
    <mergeCell ref="AG11:AG12"/>
    <mergeCell ref="AH11:AH12"/>
    <mergeCell ref="AN11:AQ11"/>
    <mergeCell ref="BD11:BD12"/>
    <mergeCell ref="BE11:BE12"/>
    <mergeCell ref="AR11:AU11"/>
    <mergeCell ref="AV11:AY11"/>
    <mergeCell ref="AZ11:AZ12"/>
    <mergeCell ref="BA11:BA12"/>
    <mergeCell ref="BB11:BB12"/>
    <mergeCell ref="BC11:BC12"/>
    <mergeCell ref="Z11:Z12"/>
    <mergeCell ref="AA11:AA12"/>
    <mergeCell ref="AB11:AB12"/>
    <mergeCell ref="T11:T12"/>
    <mergeCell ref="U11:U12"/>
    <mergeCell ref="V11:V12"/>
    <mergeCell ref="W11:W12"/>
    <mergeCell ref="X11:X12"/>
    <mergeCell ref="Y11:Y12"/>
  </mergeCells>
  <dataValidations count="4">
    <dataValidation type="list" allowBlank="1" showInputMessage="1" showErrorMessage="1" sqref="M13:N55 AD13:AM55">
      <formula1>"○"</formula1>
    </dataValidation>
    <dataValidation type="list" allowBlank="1" showInputMessage="1" showErrorMessage="1" sqref="H13:H55">
      <formula1>"昭和,平成"</formula1>
    </dataValidation>
    <dataValidation type="list" allowBlank="1" showInputMessage="1" showErrorMessage="1" sqref="O13:O55">
      <formula1>"ヘアーデザイン,トータルエステティック,進学体育,普通,社会福祉,ホテル観光,調理,商業,ファッションデザイン"</formula1>
    </dataValidation>
    <dataValidation type="list" allowBlank="1" showInputMessage="1" showErrorMessage="1" sqref="P13:P55">
      <formula1>"アプリケーション,パティシエ,芸術文化,進学・公務員,共生"</formula1>
    </dataValidation>
  </dataValidation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207"/>
  <sheetViews>
    <sheetView zoomScaleSheetLayoutView="75" workbookViewId="0" topLeftCell="CE1">
      <selection activeCell="FJ4" sqref="FJ4:FK6"/>
    </sheetView>
  </sheetViews>
  <sheetFormatPr defaultColWidth="9.00390625" defaultRowHeight="9" customHeight="1"/>
  <cols>
    <col min="1" max="80" width="1.25" style="26" hidden="1" customWidth="1"/>
    <col min="81" max="82" width="1.25" style="27" hidden="1" customWidth="1"/>
    <col min="83" max="83" width="1.37890625" style="28" customWidth="1"/>
    <col min="84" max="163" width="1.25" style="26" customWidth="1"/>
    <col min="164" max="164" width="2.00390625" style="28" customWidth="1"/>
    <col min="165" max="165" width="3.50390625" style="28" customWidth="1"/>
    <col min="166" max="16384" width="9.00390625" style="27" customWidth="1"/>
  </cols>
  <sheetData>
    <row r="1" spans="32:134" ht="9" customHeight="1" thickBot="1">
      <c r="AF1" s="415" t="s">
        <v>144</v>
      </c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  <c r="AT1" s="415"/>
      <c r="AU1" s="415"/>
      <c r="AV1" s="415"/>
      <c r="AW1" s="415"/>
      <c r="AX1" s="25"/>
      <c r="AY1" s="25"/>
      <c r="CD1" s="28"/>
      <c r="DK1" s="415" t="s">
        <v>144</v>
      </c>
      <c r="DL1" s="415"/>
      <c r="DM1" s="415"/>
      <c r="DN1" s="415"/>
      <c r="DO1" s="415"/>
      <c r="DP1" s="415"/>
      <c r="DQ1" s="415"/>
      <c r="DR1" s="415"/>
      <c r="DS1" s="415"/>
      <c r="DT1" s="415"/>
      <c r="DU1" s="415"/>
      <c r="DV1" s="415"/>
      <c r="DW1" s="415"/>
      <c r="DX1" s="415"/>
      <c r="DY1" s="415"/>
      <c r="DZ1" s="415"/>
      <c r="EA1" s="415"/>
      <c r="EB1" s="415"/>
      <c r="EC1" s="25"/>
      <c r="ED1" s="25"/>
    </row>
    <row r="2" spans="32:167" ht="9" customHeight="1"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CD2" s="29"/>
      <c r="CE2" s="29"/>
      <c r="DK2" s="415"/>
      <c r="DL2" s="415"/>
      <c r="DM2" s="415"/>
      <c r="DN2" s="415"/>
      <c r="DO2" s="415"/>
      <c r="DP2" s="415"/>
      <c r="DQ2" s="415"/>
      <c r="DR2" s="415"/>
      <c r="DS2" s="415"/>
      <c r="DT2" s="415"/>
      <c r="DU2" s="415"/>
      <c r="DV2" s="415"/>
      <c r="DW2" s="415"/>
      <c r="DX2" s="415"/>
      <c r="DY2" s="415"/>
      <c r="DZ2" s="415"/>
      <c r="EA2" s="415"/>
      <c r="EB2" s="415"/>
      <c r="FJ2" s="309" t="s">
        <v>43</v>
      </c>
      <c r="FK2" s="310"/>
    </row>
    <row r="3" spans="32:167" ht="9" customHeight="1"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CD3" s="28"/>
      <c r="DK3" s="415"/>
      <c r="DL3" s="415"/>
      <c r="DM3" s="415"/>
      <c r="DN3" s="415"/>
      <c r="DO3" s="415"/>
      <c r="DP3" s="415"/>
      <c r="DQ3" s="415"/>
      <c r="DR3" s="415"/>
      <c r="DS3" s="415"/>
      <c r="DT3" s="415"/>
      <c r="DU3" s="415"/>
      <c r="DV3" s="415"/>
      <c r="DW3" s="415"/>
      <c r="DX3" s="415"/>
      <c r="DY3" s="415"/>
      <c r="DZ3" s="415"/>
      <c r="EA3" s="415"/>
      <c r="EB3" s="415"/>
      <c r="FI3" s="65"/>
      <c r="FJ3" s="311"/>
      <c r="FK3" s="312"/>
    </row>
    <row r="4" spans="1:167" s="30" customFormat="1" ht="9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6" t="s">
        <v>116</v>
      </c>
      <c r="AY4" s="416"/>
      <c r="AZ4" s="416"/>
      <c r="BA4" s="416"/>
      <c r="BB4" s="416"/>
      <c r="BC4" s="416"/>
      <c r="BD4" s="416"/>
      <c r="BE4" s="416"/>
      <c r="BF4" s="416"/>
      <c r="BG4" s="416"/>
      <c r="BH4" s="416"/>
      <c r="BI4" s="416"/>
      <c r="BJ4" s="416"/>
      <c r="BK4" s="416"/>
      <c r="BL4" s="416"/>
      <c r="BM4" s="416"/>
      <c r="BN4" s="416"/>
      <c r="BO4" s="416"/>
      <c r="BP4" s="416"/>
      <c r="BQ4" s="416"/>
      <c r="BR4" s="416"/>
      <c r="BS4" s="416"/>
      <c r="BT4" s="416"/>
      <c r="BU4" s="416"/>
      <c r="BV4" s="416"/>
      <c r="BW4" s="416"/>
      <c r="BX4" s="416"/>
      <c r="BY4" s="416"/>
      <c r="BZ4" s="416"/>
      <c r="CA4" s="416"/>
      <c r="CB4" s="26"/>
      <c r="CD4" s="31"/>
      <c r="CE4" s="31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415"/>
      <c r="DL4" s="415"/>
      <c r="DM4" s="415"/>
      <c r="DN4" s="415"/>
      <c r="DO4" s="415"/>
      <c r="DP4" s="415"/>
      <c r="DQ4" s="415"/>
      <c r="DR4" s="415"/>
      <c r="DS4" s="415"/>
      <c r="DT4" s="415"/>
      <c r="DU4" s="415"/>
      <c r="DV4" s="415"/>
      <c r="DW4" s="415"/>
      <c r="DX4" s="415"/>
      <c r="DY4" s="415"/>
      <c r="DZ4" s="415"/>
      <c r="EA4" s="415"/>
      <c r="EB4" s="415"/>
      <c r="EC4" s="416" t="s">
        <v>116</v>
      </c>
      <c r="ED4" s="416"/>
      <c r="EE4" s="416"/>
      <c r="EF4" s="416"/>
      <c r="EG4" s="416"/>
      <c r="EH4" s="416"/>
      <c r="EI4" s="416"/>
      <c r="EJ4" s="416"/>
      <c r="EK4" s="416"/>
      <c r="EL4" s="416"/>
      <c r="EM4" s="416"/>
      <c r="EN4" s="416"/>
      <c r="EO4" s="416"/>
      <c r="EP4" s="416"/>
      <c r="EQ4" s="416"/>
      <c r="ER4" s="416"/>
      <c r="ES4" s="416"/>
      <c r="ET4" s="416"/>
      <c r="EU4" s="416"/>
      <c r="EV4" s="416"/>
      <c r="EW4" s="416"/>
      <c r="EX4" s="416"/>
      <c r="EY4" s="416"/>
      <c r="EZ4" s="416"/>
      <c r="FA4" s="416"/>
      <c r="FB4" s="416"/>
      <c r="FC4" s="416"/>
      <c r="FD4" s="416"/>
      <c r="FE4" s="416"/>
      <c r="FF4" s="416"/>
      <c r="FG4" s="26"/>
      <c r="FH4" s="36"/>
      <c r="FI4" s="66"/>
      <c r="FJ4" s="303">
        <v>0</v>
      </c>
      <c r="FK4" s="304"/>
    </row>
    <row r="5" spans="1:167" s="30" customFormat="1" ht="9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416"/>
      <c r="AY5" s="416"/>
      <c r="AZ5" s="416"/>
      <c r="BA5" s="416"/>
      <c r="BB5" s="416"/>
      <c r="BC5" s="416"/>
      <c r="BD5" s="416"/>
      <c r="BE5" s="416"/>
      <c r="BF5" s="416"/>
      <c r="BG5" s="416"/>
      <c r="BH5" s="416"/>
      <c r="BI5" s="416"/>
      <c r="BJ5" s="416"/>
      <c r="BK5" s="416"/>
      <c r="BL5" s="416"/>
      <c r="BM5" s="416"/>
      <c r="BN5" s="416"/>
      <c r="BO5" s="416"/>
      <c r="BP5" s="416"/>
      <c r="BQ5" s="416"/>
      <c r="BR5" s="416"/>
      <c r="BS5" s="416"/>
      <c r="BT5" s="416"/>
      <c r="BU5" s="416"/>
      <c r="BV5" s="416"/>
      <c r="BW5" s="416"/>
      <c r="BX5" s="416"/>
      <c r="BY5" s="416"/>
      <c r="BZ5" s="416"/>
      <c r="CA5" s="416"/>
      <c r="CB5" s="26"/>
      <c r="CD5" s="31"/>
      <c r="CE5" s="31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416"/>
      <c r="ED5" s="416"/>
      <c r="EE5" s="416"/>
      <c r="EF5" s="416"/>
      <c r="EG5" s="416"/>
      <c r="EH5" s="416"/>
      <c r="EI5" s="416"/>
      <c r="EJ5" s="416"/>
      <c r="EK5" s="416"/>
      <c r="EL5" s="416"/>
      <c r="EM5" s="416"/>
      <c r="EN5" s="416"/>
      <c r="EO5" s="416"/>
      <c r="EP5" s="416"/>
      <c r="EQ5" s="416"/>
      <c r="ER5" s="416"/>
      <c r="ES5" s="416"/>
      <c r="ET5" s="416"/>
      <c r="EU5" s="416"/>
      <c r="EV5" s="416"/>
      <c r="EW5" s="416"/>
      <c r="EX5" s="416"/>
      <c r="EY5" s="416"/>
      <c r="EZ5" s="416"/>
      <c r="FA5" s="416"/>
      <c r="FB5" s="416"/>
      <c r="FC5" s="416"/>
      <c r="FD5" s="416"/>
      <c r="FE5" s="416"/>
      <c r="FF5" s="416"/>
      <c r="FG5" s="26"/>
      <c r="FH5" s="33"/>
      <c r="FI5" s="66"/>
      <c r="FJ5" s="305"/>
      <c r="FK5" s="306"/>
    </row>
    <row r="6" spans="1:167" s="30" customFormat="1" ht="9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D6" s="34"/>
      <c r="CE6" s="35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36"/>
      <c r="FI6" s="36"/>
      <c r="FJ6" s="307"/>
      <c r="FK6" s="308"/>
    </row>
    <row r="7" spans="1:167" ht="9" customHeight="1">
      <c r="A7" s="264" t="s">
        <v>117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6"/>
      <c r="U7" s="271" t="s">
        <v>118</v>
      </c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3"/>
      <c r="AY7" s="280" t="s">
        <v>112</v>
      </c>
      <c r="AZ7" s="281"/>
      <c r="BA7" s="281"/>
      <c r="BB7" s="281"/>
      <c r="BC7" s="281"/>
      <c r="BD7" s="281"/>
      <c r="BE7" s="281"/>
      <c r="BF7" s="282"/>
      <c r="BG7" s="116" t="s">
        <v>119</v>
      </c>
      <c r="BH7" s="117"/>
      <c r="BI7" s="117"/>
      <c r="BJ7" s="117"/>
      <c r="BK7" s="117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2"/>
      <c r="CD7" s="38"/>
      <c r="CE7" s="38"/>
      <c r="CF7" s="264" t="s">
        <v>117</v>
      </c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6"/>
      <c r="CZ7" s="271" t="s">
        <v>118</v>
      </c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3"/>
      <c r="ED7" s="280" t="s">
        <v>112</v>
      </c>
      <c r="EE7" s="281"/>
      <c r="EF7" s="281"/>
      <c r="EG7" s="281"/>
      <c r="EH7" s="281"/>
      <c r="EI7" s="281"/>
      <c r="EJ7" s="281"/>
      <c r="EK7" s="282"/>
      <c r="EL7" s="116" t="s">
        <v>119</v>
      </c>
      <c r="EM7" s="117"/>
      <c r="EN7" s="117"/>
      <c r="EO7" s="117"/>
      <c r="EP7" s="117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2"/>
      <c r="FK7" s="30"/>
    </row>
    <row r="8" spans="1:174" ht="9" customHeight="1">
      <c r="A8" s="267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268"/>
      <c r="U8" s="274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6"/>
      <c r="AY8" s="283"/>
      <c r="AZ8" s="284"/>
      <c r="BA8" s="284"/>
      <c r="BB8" s="284"/>
      <c r="BC8" s="284"/>
      <c r="BD8" s="284"/>
      <c r="BE8" s="284"/>
      <c r="BF8" s="285"/>
      <c r="BG8" s="119"/>
      <c r="BH8" s="120"/>
      <c r="BI8" s="120"/>
      <c r="BJ8" s="120"/>
      <c r="BK8" s="120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4"/>
      <c r="CD8" s="38"/>
      <c r="CE8" s="38"/>
      <c r="CF8" s="267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268"/>
      <c r="CZ8" s="274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6"/>
      <c r="ED8" s="283"/>
      <c r="EE8" s="284"/>
      <c r="EF8" s="284"/>
      <c r="EG8" s="284"/>
      <c r="EH8" s="284"/>
      <c r="EI8" s="284"/>
      <c r="EJ8" s="284"/>
      <c r="EK8" s="285"/>
      <c r="EL8" s="119"/>
      <c r="EM8" s="120"/>
      <c r="EN8" s="120"/>
      <c r="EO8" s="120"/>
      <c r="EP8" s="120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4"/>
      <c r="FJ8" s="313" t="s">
        <v>140</v>
      </c>
      <c r="FK8" s="313"/>
      <c r="FL8" s="313"/>
      <c r="FM8" s="313"/>
      <c r="FN8" s="313"/>
      <c r="FO8" s="313"/>
      <c r="FP8" s="313"/>
      <c r="FQ8" s="313"/>
      <c r="FR8" s="313"/>
    </row>
    <row r="9" spans="1:174" ht="9" customHeight="1">
      <c r="A9" s="267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268"/>
      <c r="U9" s="274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6"/>
      <c r="AY9" s="283"/>
      <c r="AZ9" s="284"/>
      <c r="BA9" s="284"/>
      <c r="BB9" s="284"/>
      <c r="BC9" s="284"/>
      <c r="BD9" s="284"/>
      <c r="BE9" s="284"/>
      <c r="BF9" s="285"/>
      <c r="BG9" s="119"/>
      <c r="BH9" s="120"/>
      <c r="BI9" s="120"/>
      <c r="BJ9" s="120"/>
      <c r="BK9" s="120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4"/>
      <c r="CD9" s="37"/>
      <c r="CE9" s="37"/>
      <c r="CF9" s="267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268"/>
      <c r="CZ9" s="274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  <c r="DT9" s="275"/>
      <c r="DU9" s="275"/>
      <c r="DV9" s="275"/>
      <c r="DW9" s="275"/>
      <c r="DX9" s="275"/>
      <c r="DY9" s="275"/>
      <c r="DZ9" s="275"/>
      <c r="EA9" s="275"/>
      <c r="EB9" s="275"/>
      <c r="EC9" s="276"/>
      <c r="ED9" s="283"/>
      <c r="EE9" s="284"/>
      <c r="EF9" s="284"/>
      <c r="EG9" s="284"/>
      <c r="EH9" s="284"/>
      <c r="EI9" s="284"/>
      <c r="EJ9" s="284"/>
      <c r="EK9" s="285"/>
      <c r="EL9" s="119"/>
      <c r="EM9" s="120"/>
      <c r="EN9" s="120"/>
      <c r="EO9" s="120"/>
      <c r="EP9" s="120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4"/>
      <c r="FJ9" s="313"/>
      <c r="FK9" s="313"/>
      <c r="FL9" s="313"/>
      <c r="FM9" s="313"/>
      <c r="FN9" s="313"/>
      <c r="FO9" s="313"/>
      <c r="FP9" s="313"/>
      <c r="FQ9" s="313"/>
      <c r="FR9" s="313"/>
    </row>
    <row r="10" spans="1:165" s="30" customFormat="1" ht="9" customHeight="1" thickBot="1">
      <c r="A10" s="26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270"/>
      <c r="U10" s="277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9"/>
      <c r="AY10" s="286"/>
      <c r="AZ10" s="287"/>
      <c r="BA10" s="287"/>
      <c r="BB10" s="287"/>
      <c r="BC10" s="287"/>
      <c r="BD10" s="287"/>
      <c r="BE10" s="287"/>
      <c r="BF10" s="288"/>
      <c r="BG10" s="289"/>
      <c r="BH10" s="290"/>
      <c r="BI10" s="290"/>
      <c r="BJ10" s="290"/>
      <c r="BK10" s="290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6"/>
      <c r="CD10" s="37"/>
      <c r="CE10" s="37"/>
      <c r="CF10" s="269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270"/>
      <c r="CZ10" s="277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9"/>
      <c r="ED10" s="286"/>
      <c r="EE10" s="287"/>
      <c r="EF10" s="287"/>
      <c r="EG10" s="287"/>
      <c r="EH10" s="287"/>
      <c r="EI10" s="287"/>
      <c r="EJ10" s="287"/>
      <c r="EK10" s="288"/>
      <c r="EL10" s="289"/>
      <c r="EM10" s="290"/>
      <c r="EN10" s="290"/>
      <c r="EO10" s="290"/>
      <c r="EP10" s="290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295"/>
      <c r="FG10" s="296"/>
      <c r="FH10" s="36"/>
      <c r="FI10" s="36"/>
    </row>
    <row r="11" spans="1:174" s="30" customFormat="1" ht="9" customHeight="1">
      <c r="A11" s="5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91"/>
      <c r="AY11" s="44"/>
      <c r="AZ11" s="44"/>
      <c r="BA11" s="120" t="s">
        <v>59</v>
      </c>
      <c r="BB11" s="120"/>
      <c r="BC11" s="120"/>
      <c r="BD11" s="120"/>
      <c r="BE11" s="120">
        <f>IF($FJ$4="","",'入力用'!$B$5)</f>
        <v>31</v>
      </c>
      <c r="BF11" s="120"/>
      <c r="BG11" s="120"/>
      <c r="BH11" s="120"/>
      <c r="BI11" s="120"/>
      <c r="BJ11" s="120" t="s">
        <v>58</v>
      </c>
      <c r="BK11" s="120"/>
      <c r="BL11" s="120">
        <f>IF($FJ$4="","",'入力用'!$C$5)</f>
        <v>1</v>
      </c>
      <c r="BM11" s="120"/>
      <c r="BN11" s="120"/>
      <c r="BO11" s="120"/>
      <c r="BP11" s="120"/>
      <c r="BQ11" s="120" t="s">
        <v>57</v>
      </c>
      <c r="BR11" s="120"/>
      <c r="BS11" s="120">
        <f>IF($FJ$4="","",'入力用'!$D$5)</f>
        <v>7</v>
      </c>
      <c r="BT11" s="120"/>
      <c r="BU11" s="120"/>
      <c r="BV11" s="120"/>
      <c r="BW11" s="120"/>
      <c r="BX11" s="120" t="s">
        <v>56</v>
      </c>
      <c r="BY11" s="120"/>
      <c r="BZ11" s="44"/>
      <c r="CA11" s="44"/>
      <c r="CB11" s="55"/>
      <c r="CD11" s="42"/>
      <c r="CE11" s="42"/>
      <c r="CF11" s="57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9"/>
      <c r="ED11" s="58"/>
      <c r="EE11" s="58"/>
      <c r="EF11" s="117" t="s">
        <v>59</v>
      </c>
      <c r="EG11" s="117"/>
      <c r="EH11" s="117"/>
      <c r="EI11" s="117"/>
      <c r="EJ11" s="117">
        <f>BE11</f>
        <v>31</v>
      </c>
      <c r="EK11" s="117"/>
      <c r="EL11" s="117"/>
      <c r="EM11" s="117"/>
      <c r="EN11" s="117"/>
      <c r="EO11" s="117" t="s">
        <v>58</v>
      </c>
      <c r="EP11" s="117"/>
      <c r="EQ11" s="117">
        <f>BL11</f>
        <v>1</v>
      </c>
      <c r="ER11" s="117"/>
      <c r="ES11" s="117"/>
      <c r="ET11" s="117"/>
      <c r="EU11" s="117"/>
      <c r="EV11" s="117" t="s">
        <v>57</v>
      </c>
      <c r="EW11" s="117"/>
      <c r="EX11" s="117">
        <f>BS11</f>
        <v>7</v>
      </c>
      <c r="EY11" s="117"/>
      <c r="EZ11" s="117"/>
      <c r="FA11" s="117"/>
      <c r="FB11" s="117"/>
      <c r="FC11" s="117" t="s">
        <v>56</v>
      </c>
      <c r="FD11" s="117"/>
      <c r="FE11" s="58"/>
      <c r="FF11" s="58"/>
      <c r="FG11" s="60"/>
      <c r="FH11" s="67"/>
      <c r="FI11" s="36"/>
      <c r="FJ11" s="314" t="s">
        <v>139</v>
      </c>
      <c r="FK11" s="314"/>
      <c r="FL11" s="314"/>
      <c r="FM11" s="314"/>
      <c r="FN11" s="314"/>
      <c r="FO11" s="314"/>
      <c r="FP11" s="314"/>
      <c r="FQ11" s="314"/>
      <c r="FR11" s="314"/>
    </row>
    <row r="12" spans="1:174" s="30" customFormat="1" ht="9" customHeight="1">
      <c r="A12" s="5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44"/>
      <c r="CA12" s="44"/>
      <c r="CB12" s="55"/>
      <c r="CD12" s="42"/>
      <c r="CE12" s="42"/>
      <c r="CF12" s="5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44"/>
      <c r="FF12" s="44"/>
      <c r="FG12" s="55"/>
      <c r="FH12" s="36"/>
      <c r="FI12" s="36"/>
      <c r="FJ12" s="314"/>
      <c r="FK12" s="314"/>
      <c r="FL12" s="314"/>
      <c r="FM12" s="314"/>
      <c r="FN12" s="314"/>
      <c r="FO12" s="314"/>
      <c r="FP12" s="314"/>
      <c r="FQ12" s="314"/>
      <c r="FR12" s="314"/>
    </row>
    <row r="13" spans="1:174" s="30" customFormat="1" ht="9" customHeight="1">
      <c r="A13" s="5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44"/>
      <c r="CA13" s="44"/>
      <c r="CB13" s="55"/>
      <c r="CD13" s="36"/>
      <c r="CE13" s="36"/>
      <c r="CF13" s="5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44"/>
      <c r="FF13" s="44"/>
      <c r="FG13" s="55"/>
      <c r="FH13" s="36"/>
      <c r="FI13" s="36"/>
      <c r="FJ13" s="314"/>
      <c r="FK13" s="314"/>
      <c r="FL13" s="314"/>
      <c r="FM13" s="314"/>
      <c r="FN13" s="314"/>
      <c r="FO13" s="314"/>
      <c r="FP13" s="314"/>
      <c r="FQ13" s="314"/>
      <c r="FR13" s="314"/>
    </row>
    <row r="14" spans="1:174" s="30" customFormat="1" ht="9" customHeight="1">
      <c r="A14" s="54"/>
      <c r="B14" s="44"/>
      <c r="D14" s="418" t="s">
        <v>60</v>
      </c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92"/>
      <c r="Z14" s="92"/>
      <c r="AA14" s="92"/>
      <c r="AB14" s="92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55"/>
      <c r="CD14" s="45"/>
      <c r="CE14" s="40"/>
      <c r="CF14" s="54"/>
      <c r="CG14" s="44"/>
      <c r="CI14" s="418" t="s">
        <v>60</v>
      </c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92"/>
      <c r="DE14" s="92"/>
      <c r="DF14" s="92"/>
      <c r="DG14" s="92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55"/>
      <c r="FH14" s="36"/>
      <c r="FI14" s="40"/>
      <c r="FJ14" s="314"/>
      <c r="FK14" s="314"/>
      <c r="FL14" s="314"/>
      <c r="FM14" s="314"/>
      <c r="FN14" s="314"/>
      <c r="FO14" s="314"/>
      <c r="FP14" s="314"/>
      <c r="FQ14" s="314"/>
      <c r="FR14" s="314"/>
    </row>
    <row r="15" spans="1:174" s="30" customFormat="1" ht="9" customHeight="1">
      <c r="A15" s="54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92"/>
      <c r="Z15" s="92"/>
      <c r="AA15" s="92"/>
      <c r="AB15" s="92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56"/>
      <c r="CE15" s="36"/>
      <c r="CF15" s="54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92"/>
      <c r="DE15" s="92"/>
      <c r="DF15" s="92"/>
      <c r="DG15" s="92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56"/>
      <c r="FH15" s="36"/>
      <c r="FI15" s="40"/>
      <c r="FJ15" s="314"/>
      <c r="FK15" s="314"/>
      <c r="FL15" s="314"/>
      <c r="FM15" s="314"/>
      <c r="FN15" s="314"/>
      <c r="FO15" s="314"/>
      <c r="FP15" s="314"/>
      <c r="FQ15" s="314"/>
      <c r="FR15" s="314"/>
    </row>
    <row r="16" spans="1:165" s="30" customFormat="1" ht="9" customHeight="1">
      <c r="A16" s="54"/>
      <c r="D16" s="327" t="s">
        <v>121</v>
      </c>
      <c r="E16" s="327"/>
      <c r="F16" s="327"/>
      <c r="G16" s="327"/>
      <c r="H16" s="327"/>
      <c r="I16" s="417" t="s">
        <v>120</v>
      </c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36"/>
      <c r="BC16" s="36"/>
      <c r="BD16" s="36"/>
      <c r="BE16" s="36"/>
      <c r="BF16" s="36"/>
      <c r="BG16" s="36"/>
      <c r="BH16" s="3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56"/>
      <c r="CE16" s="36"/>
      <c r="CF16" s="54"/>
      <c r="CI16" s="327" t="s">
        <v>121</v>
      </c>
      <c r="CJ16" s="327"/>
      <c r="CK16" s="327"/>
      <c r="CL16" s="327"/>
      <c r="CM16" s="327"/>
      <c r="CN16" s="417" t="s">
        <v>120</v>
      </c>
      <c r="CO16" s="417"/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17"/>
      <c r="DG16" s="417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36"/>
      <c r="EH16" s="36"/>
      <c r="EI16" s="36"/>
      <c r="EJ16" s="36"/>
      <c r="EK16" s="36"/>
      <c r="EL16" s="36"/>
      <c r="EM16" s="3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56"/>
      <c r="FH16" s="36"/>
      <c r="FI16" s="40"/>
    </row>
    <row r="17" spans="1:165" s="30" customFormat="1" ht="9" customHeight="1">
      <c r="A17" s="54"/>
      <c r="D17" s="327"/>
      <c r="E17" s="327"/>
      <c r="F17" s="327"/>
      <c r="G17" s="327"/>
      <c r="H17" s="32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36"/>
      <c r="BC17" s="36"/>
      <c r="BD17" s="36"/>
      <c r="BE17" s="36"/>
      <c r="BF17" s="36"/>
      <c r="BG17" s="36"/>
      <c r="BH17" s="36"/>
      <c r="BI17" s="36"/>
      <c r="BJ17" s="3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56"/>
      <c r="CE17" s="36"/>
      <c r="CF17" s="54"/>
      <c r="CI17" s="327"/>
      <c r="CJ17" s="327"/>
      <c r="CK17" s="327"/>
      <c r="CL17" s="327"/>
      <c r="CM17" s="327"/>
      <c r="CN17" s="417"/>
      <c r="CO17" s="417"/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7"/>
      <c r="DD17" s="417"/>
      <c r="DE17" s="417"/>
      <c r="DF17" s="417"/>
      <c r="DG17" s="417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36"/>
      <c r="EH17" s="36"/>
      <c r="EI17" s="36"/>
      <c r="EJ17" s="36"/>
      <c r="EK17" s="36"/>
      <c r="EL17" s="36"/>
      <c r="EM17" s="36"/>
      <c r="EN17" s="36"/>
      <c r="EO17" s="3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56"/>
      <c r="FH17" s="36"/>
      <c r="FI17" s="42"/>
    </row>
    <row r="18" spans="1:165" s="30" customFormat="1" ht="9" customHeight="1">
      <c r="A18" s="54"/>
      <c r="D18" s="327"/>
      <c r="E18" s="327"/>
      <c r="F18" s="327"/>
      <c r="G18" s="327"/>
      <c r="H18" s="32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6"/>
      <c r="AD18" s="46"/>
      <c r="AE18" s="46"/>
      <c r="AF18" s="46"/>
      <c r="AG18" s="46"/>
      <c r="AH18" s="46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36"/>
      <c r="BC18" s="36"/>
      <c r="BD18" s="36"/>
      <c r="BE18" s="36"/>
      <c r="BF18" s="36"/>
      <c r="BG18" s="36"/>
      <c r="BH18" s="36"/>
      <c r="BI18" s="36"/>
      <c r="BJ18" s="3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56"/>
      <c r="CE18" s="36"/>
      <c r="CF18" s="54"/>
      <c r="CI18" s="327"/>
      <c r="CJ18" s="327"/>
      <c r="CK18" s="327"/>
      <c r="CL18" s="327"/>
      <c r="CM18" s="327"/>
      <c r="CN18" s="417"/>
      <c r="CO18" s="417"/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7"/>
      <c r="DE18" s="417"/>
      <c r="DF18" s="417"/>
      <c r="DG18" s="417"/>
      <c r="DH18" s="46"/>
      <c r="DI18" s="46"/>
      <c r="DJ18" s="46"/>
      <c r="DK18" s="46"/>
      <c r="DL18" s="46"/>
      <c r="DM18" s="46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36"/>
      <c r="EH18" s="36"/>
      <c r="EI18" s="36"/>
      <c r="EJ18" s="36"/>
      <c r="EK18" s="36"/>
      <c r="EL18" s="36"/>
      <c r="EM18" s="36"/>
      <c r="EN18" s="36"/>
      <c r="EO18" s="3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56"/>
      <c r="FH18" s="36"/>
      <c r="FI18" s="42"/>
    </row>
    <row r="19" spans="1:165" s="30" customFormat="1" ht="9" customHeight="1">
      <c r="A19" s="5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E19" s="120" t="s">
        <v>61</v>
      </c>
      <c r="AF19" s="120"/>
      <c r="AG19" s="120"/>
      <c r="AH19" s="120"/>
      <c r="AI19" s="120"/>
      <c r="AJ19" s="120"/>
      <c r="AK19" s="120"/>
      <c r="AL19" s="120"/>
      <c r="AM19" s="120"/>
      <c r="AN19" s="44"/>
      <c r="AO19" s="327" t="str">
        <f>IF($FJ$4="","",'入力用'!$C$7)</f>
        <v>鹿児島市立 日章</v>
      </c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151" t="s">
        <v>63</v>
      </c>
      <c r="BI19" s="151"/>
      <c r="BJ19" s="151"/>
      <c r="BK19" s="151"/>
      <c r="BL19" s="151"/>
      <c r="BM19" s="151"/>
      <c r="BN19" s="151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55"/>
      <c r="CE19" s="36"/>
      <c r="CF19" s="5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J19" s="120" t="s">
        <v>61</v>
      </c>
      <c r="DK19" s="120"/>
      <c r="DL19" s="120"/>
      <c r="DM19" s="120"/>
      <c r="DN19" s="120"/>
      <c r="DO19" s="120"/>
      <c r="DP19" s="120"/>
      <c r="DQ19" s="120"/>
      <c r="DR19" s="120"/>
      <c r="DS19" s="44"/>
      <c r="DT19" s="327" t="str">
        <f>AO19</f>
        <v>鹿児島市立 日章</v>
      </c>
      <c r="DU19" s="327"/>
      <c r="DV19" s="327"/>
      <c r="DW19" s="327"/>
      <c r="DX19" s="327"/>
      <c r="DY19" s="327"/>
      <c r="DZ19" s="327"/>
      <c r="EA19" s="327"/>
      <c r="EB19" s="327"/>
      <c r="EC19" s="327"/>
      <c r="ED19" s="327"/>
      <c r="EE19" s="327"/>
      <c r="EF19" s="327"/>
      <c r="EG19" s="327"/>
      <c r="EH19" s="327"/>
      <c r="EI19" s="327"/>
      <c r="EJ19" s="327"/>
      <c r="EK19" s="327"/>
      <c r="EL19" s="327"/>
      <c r="EM19" s="151" t="s">
        <v>63</v>
      </c>
      <c r="EN19" s="151"/>
      <c r="EO19" s="151"/>
      <c r="EP19" s="151"/>
      <c r="EQ19" s="151"/>
      <c r="ER19" s="151"/>
      <c r="ES19" s="151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55"/>
      <c r="FH19" s="36"/>
      <c r="FI19" s="42"/>
    </row>
    <row r="20" spans="1:165" s="30" customFormat="1" ht="9" customHeight="1">
      <c r="A20" s="54"/>
      <c r="Z20" s="44"/>
      <c r="AE20" s="120"/>
      <c r="AF20" s="120"/>
      <c r="AG20" s="120"/>
      <c r="AH20" s="120"/>
      <c r="AI20" s="120"/>
      <c r="AJ20" s="120"/>
      <c r="AK20" s="120"/>
      <c r="AL20" s="120"/>
      <c r="AM20" s="120"/>
      <c r="AN20" s="44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151"/>
      <c r="BI20" s="151"/>
      <c r="BJ20" s="151"/>
      <c r="BK20" s="151"/>
      <c r="BL20" s="151"/>
      <c r="BM20" s="151"/>
      <c r="BN20" s="151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55"/>
      <c r="CD20" s="47"/>
      <c r="CE20" s="47"/>
      <c r="CF20" s="54"/>
      <c r="DE20" s="44"/>
      <c r="DJ20" s="120"/>
      <c r="DK20" s="120"/>
      <c r="DL20" s="120"/>
      <c r="DM20" s="120"/>
      <c r="DN20" s="120"/>
      <c r="DO20" s="120"/>
      <c r="DP20" s="120"/>
      <c r="DQ20" s="120"/>
      <c r="DR20" s="120"/>
      <c r="DS20" s="44"/>
      <c r="DT20" s="327"/>
      <c r="DU20" s="327"/>
      <c r="DV20" s="327"/>
      <c r="DW20" s="327"/>
      <c r="DX20" s="327"/>
      <c r="DY20" s="327"/>
      <c r="DZ20" s="327"/>
      <c r="EA20" s="327"/>
      <c r="EB20" s="327"/>
      <c r="EC20" s="327"/>
      <c r="ED20" s="327"/>
      <c r="EE20" s="327"/>
      <c r="EF20" s="327"/>
      <c r="EG20" s="327"/>
      <c r="EH20" s="327"/>
      <c r="EI20" s="327"/>
      <c r="EJ20" s="327"/>
      <c r="EK20" s="327"/>
      <c r="EL20" s="327"/>
      <c r="EM20" s="151"/>
      <c r="EN20" s="151"/>
      <c r="EO20" s="151"/>
      <c r="EP20" s="151"/>
      <c r="EQ20" s="151"/>
      <c r="ER20" s="151"/>
      <c r="ES20" s="151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55"/>
      <c r="FH20" s="36"/>
      <c r="FI20" s="42"/>
    </row>
    <row r="21" spans="1:165" s="30" customFormat="1" ht="9" customHeight="1">
      <c r="A21" s="54"/>
      <c r="Z21" s="44"/>
      <c r="AE21" s="120"/>
      <c r="AF21" s="120"/>
      <c r="AG21" s="120"/>
      <c r="AH21" s="120"/>
      <c r="AI21" s="120"/>
      <c r="AJ21" s="120"/>
      <c r="AK21" s="120"/>
      <c r="AL21" s="120"/>
      <c r="AM21" s="120"/>
      <c r="AN21" s="44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151"/>
      <c r="BI21" s="151"/>
      <c r="BJ21" s="151"/>
      <c r="BK21" s="151"/>
      <c r="BL21" s="151"/>
      <c r="BM21" s="151"/>
      <c r="BN21" s="151"/>
      <c r="BO21" s="44"/>
      <c r="BP21" s="44"/>
      <c r="BQ21" s="44"/>
      <c r="BR21" s="44"/>
      <c r="BS21" s="44"/>
      <c r="BT21" s="419" t="s">
        <v>64</v>
      </c>
      <c r="BU21" s="420"/>
      <c r="BV21" s="420"/>
      <c r="BW21" s="421"/>
      <c r="BX21" s="44"/>
      <c r="BY21" s="44"/>
      <c r="BZ21" s="44"/>
      <c r="CA21" s="44"/>
      <c r="CB21" s="55"/>
      <c r="CD21" s="47"/>
      <c r="CE21" s="47"/>
      <c r="CF21" s="54"/>
      <c r="DE21" s="44"/>
      <c r="DJ21" s="120"/>
      <c r="DK21" s="120"/>
      <c r="DL21" s="120"/>
      <c r="DM21" s="120"/>
      <c r="DN21" s="120"/>
      <c r="DO21" s="120"/>
      <c r="DP21" s="120"/>
      <c r="DQ21" s="120"/>
      <c r="DR21" s="120"/>
      <c r="DS21" s="44"/>
      <c r="DT21" s="327"/>
      <c r="DU21" s="327"/>
      <c r="DV21" s="327"/>
      <c r="DW21" s="327"/>
      <c r="DX21" s="327"/>
      <c r="DY21" s="327"/>
      <c r="DZ21" s="327"/>
      <c r="EA21" s="327"/>
      <c r="EB21" s="327"/>
      <c r="EC21" s="327"/>
      <c r="ED21" s="327"/>
      <c r="EE21" s="327"/>
      <c r="EF21" s="327"/>
      <c r="EG21" s="327"/>
      <c r="EH21" s="327"/>
      <c r="EI21" s="327"/>
      <c r="EJ21" s="327"/>
      <c r="EK21" s="327"/>
      <c r="EL21" s="327"/>
      <c r="EM21" s="151"/>
      <c r="EN21" s="151"/>
      <c r="EO21" s="151"/>
      <c r="EP21" s="151"/>
      <c r="EQ21" s="151"/>
      <c r="ER21" s="151"/>
      <c r="ES21" s="151"/>
      <c r="ET21" s="44"/>
      <c r="EU21" s="44"/>
      <c r="EV21" s="44"/>
      <c r="EW21" s="44"/>
      <c r="EX21" s="44"/>
      <c r="EY21" s="419" t="s">
        <v>64</v>
      </c>
      <c r="EZ21" s="420"/>
      <c r="FA21" s="420"/>
      <c r="FB21" s="421"/>
      <c r="FC21" s="44"/>
      <c r="FD21" s="44"/>
      <c r="FE21" s="44"/>
      <c r="FF21" s="44"/>
      <c r="FG21" s="55"/>
      <c r="FH21" s="36"/>
      <c r="FI21" s="42"/>
    </row>
    <row r="22" spans="1:165" s="30" customFormat="1" ht="9" customHeight="1">
      <c r="A22" s="54"/>
      <c r="Z22" s="44"/>
      <c r="AE22" s="64"/>
      <c r="AF22" s="40"/>
      <c r="AG22" s="40"/>
      <c r="AH22" s="40"/>
      <c r="AI22" s="40"/>
      <c r="AJ22" s="40"/>
      <c r="AK22" s="40"/>
      <c r="AL22" s="40"/>
      <c r="AM22" s="40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22"/>
      <c r="BU22" s="423"/>
      <c r="BV22" s="423"/>
      <c r="BW22" s="424"/>
      <c r="BX22" s="44"/>
      <c r="BY22" s="44"/>
      <c r="BZ22" s="44"/>
      <c r="CA22" s="44"/>
      <c r="CB22" s="55"/>
      <c r="CD22" s="40"/>
      <c r="CE22" s="40"/>
      <c r="CF22" s="54"/>
      <c r="DE22" s="44"/>
      <c r="DJ22" s="64"/>
      <c r="DK22" s="40"/>
      <c r="DL22" s="40"/>
      <c r="DM22" s="40"/>
      <c r="DN22" s="40"/>
      <c r="DO22" s="40"/>
      <c r="DP22" s="40"/>
      <c r="DQ22" s="40"/>
      <c r="DR22" s="40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22"/>
      <c r="EZ22" s="423"/>
      <c r="FA22" s="423"/>
      <c r="FB22" s="424"/>
      <c r="FC22" s="44"/>
      <c r="FD22" s="44"/>
      <c r="FE22" s="44"/>
      <c r="FF22" s="44"/>
      <c r="FG22" s="55"/>
      <c r="FH22" s="36"/>
      <c r="FI22" s="42"/>
    </row>
    <row r="23" spans="1:165" s="30" customFormat="1" ht="9" customHeight="1">
      <c r="A23" s="54"/>
      <c r="Z23" s="44"/>
      <c r="AE23" s="120" t="s">
        <v>62</v>
      </c>
      <c r="AF23" s="120"/>
      <c r="AG23" s="120"/>
      <c r="AH23" s="120"/>
      <c r="AI23" s="120"/>
      <c r="AJ23" s="120"/>
      <c r="AK23" s="120"/>
      <c r="AL23" s="120"/>
      <c r="AM23" s="120"/>
      <c r="AN23" s="44"/>
      <c r="AO23" s="428" t="str">
        <f>IF($FJ$4="","",'入力用'!$C$8)</f>
        <v>山　田　太　郎</v>
      </c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8"/>
      <c r="BI23" s="428"/>
      <c r="BJ23" s="428"/>
      <c r="BK23" s="428"/>
      <c r="BL23" s="428"/>
      <c r="BM23" s="428"/>
      <c r="BN23" s="428"/>
      <c r="BO23" s="44"/>
      <c r="BP23" s="44"/>
      <c r="BQ23" s="44"/>
      <c r="BR23" s="44"/>
      <c r="BS23" s="44"/>
      <c r="BT23" s="422"/>
      <c r="BU23" s="423"/>
      <c r="BV23" s="423"/>
      <c r="BW23" s="424"/>
      <c r="BX23" s="44"/>
      <c r="BY23" s="44"/>
      <c r="BZ23" s="44"/>
      <c r="CA23" s="44"/>
      <c r="CB23" s="55"/>
      <c r="CD23" s="48"/>
      <c r="CE23" s="48"/>
      <c r="CF23" s="54"/>
      <c r="DE23" s="44"/>
      <c r="DJ23" s="120" t="s">
        <v>62</v>
      </c>
      <c r="DK23" s="120"/>
      <c r="DL23" s="120"/>
      <c r="DM23" s="120"/>
      <c r="DN23" s="120"/>
      <c r="DO23" s="120"/>
      <c r="DP23" s="120"/>
      <c r="DQ23" s="120"/>
      <c r="DR23" s="120"/>
      <c r="DS23" s="44"/>
      <c r="DT23" s="428" t="str">
        <f>AO23</f>
        <v>山　田　太　郎</v>
      </c>
      <c r="DU23" s="428"/>
      <c r="DV23" s="428"/>
      <c r="DW23" s="428"/>
      <c r="DX23" s="428"/>
      <c r="DY23" s="428"/>
      <c r="DZ23" s="428"/>
      <c r="EA23" s="428"/>
      <c r="EB23" s="428"/>
      <c r="EC23" s="428"/>
      <c r="ED23" s="428"/>
      <c r="EE23" s="428"/>
      <c r="EF23" s="428"/>
      <c r="EG23" s="428"/>
      <c r="EH23" s="428"/>
      <c r="EI23" s="428"/>
      <c r="EJ23" s="428"/>
      <c r="EK23" s="428"/>
      <c r="EL23" s="428"/>
      <c r="EM23" s="428"/>
      <c r="EN23" s="428"/>
      <c r="EO23" s="428"/>
      <c r="EP23" s="428"/>
      <c r="EQ23" s="428"/>
      <c r="ER23" s="428"/>
      <c r="ES23" s="428"/>
      <c r="ET23" s="44"/>
      <c r="EU23" s="44"/>
      <c r="EV23" s="44"/>
      <c r="EW23" s="44"/>
      <c r="EX23" s="44"/>
      <c r="EY23" s="422"/>
      <c r="EZ23" s="423"/>
      <c r="FA23" s="423"/>
      <c r="FB23" s="424"/>
      <c r="FC23" s="44"/>
      <c r="FD23" s="44"/>
      <c r="FE23" s="44"/>
      <c r="FF23" s="44"/>
      <c r="FG23" s="55"/>
      <c r="FH23" s="36"/>
      <c r="FI23" s="42"/>
    </row>
    <row r="24" spans="1:165" s="30" customFormat="1" ht="9" customHeight="1">
      <c r="A24" s="54"/>
      <c r="Z24" s="44"/>
      <c r="AE24" s="120"/>
      <c r="AF24" s="120"/>
      <c r="AG24" s="120"/>
      <c r="AH24" s="120"/>
      <c r="AI24" s="120"/>
      <c r="AJ24" s="120"/>
      <c r="AK24" s="120"/>
      <c r="AL24" s="120"/>
      <c r="AM24" s="120"/>
      <c r="AN24" s="44"/>
      <c r="AO24" s="428"/>
      <c r="AP24" s="428"/>
      <c r="AQ24" s="428"/>
      <c r="AR24" s="428"/>
      <c r="AS24" s="428"/>
      <c r="AT24" s="428"/>
      <c r="AU24" s="428"/>
      <c r="AV24" s="428"/>
      <c r="AW24" s="428"/>
      <c r="AX24" s="428"/>
      <c r="AY24" s="428"/>
      <c r="AZ24" s="428"/>
      <c r="BA24" s="428"/>
      <c r="BB24" s="428"/>
      <c r="BC24" s="428"/>
      <c r="BD24" s="428"/>
      <c r="BE24" s="428"/>
      <c r="BF24" s="428"/>
      <c r="BG24" s="428"/>
      <c r="BH24" s="428"/>
      <c r="BI24" s="428"/>
      <c r="BJ24" s="428"/>
      <c r="BK24" s="428"/>
      <c r="BL24" s="428"/>
      <c r="BM24" s="428"/>
      <c r="BN24" s="428"/>
      <c r="BO24" s="44"/>
      <c r="BP24" s="44"/>
      <c r="BQ24" s="44"/>
      <c r="BR24" s="44"/>
      <c r="BS24" s="44"/>
      <c r="BT24" s="425"/>
      <c r="BU24" s="426"/>
      <c r="BV24" s="426"/>
      <c r="BW24" s="427"/>
      <c r="BX24" s="44"/>
      <c r="BY24" s="44"/>
      <c r="BZ24" s="44"/>
      <c r="CA24" s="44"/>
      <c r="CB24" s="55"/>
      <c r="CD24" s="48"/>
      <c r="CE24" s="48"/>
      <c r="CF24" s="54"/>
      <c r="DE24" s="44"/>
      <c r="DJ24" s="120"/>
      <c r="DK24" s="120"/>
      <c r="DL24" s="120"/>
      <c r="DM24" s="120"/>
      <c r="DN24" s="120"/>
      <c r="DO24" s="120"/>
      <c r="DP24" s="120"/>
      <c r="DQ24" s="120"/>
      <c r="DR24" s="120"/>
      <c r="DS24" s="44"/>
      <c r="DT24" s="428"/>
      <c r="DU24" s="428"/>
      <c r="DV24" s="428"/>
      <c r="DW24" s="428"/>
      <c r="DX24" s="428"/>
      <c r="DY24" s="428"/>
      <c r="DZ24" s="428"/>
      <c r="EA24" s="428"/>
      <c r="EB24" s="428"/>
      <c r="EC24" s="428"/>
      <c r="ED24" s="428"/>
      <c r="EE24" s="428"/>
      <c r="EF24" s="428"/>
      <c r="EG24" s="428"/>
      <c r="EH24" s="428"/>
      <c r="EI24" s="428"/>
      <c r="EJ24" s="428"/>
      <c r="EK24" s="428"/>
      <c r="EL24" s="428"/>
      <c r="EM24" s="428"/>
      <c r="EN24" s="428"/>
      <c r="EO24" s="428"/>
      <c r="EP24" s="428"/>
      <c r="EQ24" s="428"/>
      <c r="ER24" s="428"/>
      <c r="ES24" s="428"/>
      <c r="ET24" s="44"/>
      <c r="EU24" s="44"/>
      <c r="EV24" s="44"/>
      <c r="EW24" s="44"/>
      <c r="EX24" s="44"/>
      <c r="EY24" s="425"/>
      <c r="EZ24" s="426"/>
      <c r="FA24" s="426"/>
      <c r="FB24" s="427"/>
      <c r="FC24" s="44"/>
      <c r="FD24" s="44"/>
      <c r="FE24" s="44"/>
      <c r="FF24" s="44"/>
      <c r="FG24" s="55"/>
      <c r="FH24" s="36"/>
      <c r="FI24" s="42"/>
    </row>
    <row r="25" spans="1:165" s="30" customFormat="1" ht="9" customHeight="1">
      <c r="A25" s="5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E25" s="120"/>
      <c r="AF25" s="120"/>
      <c r="AG25" s="120"/>
      <c r="AH25" s="120"/>
      <c r="AI25" s="120"/>
      <c r="AJ25" s="120"/>
      <c r="AK25" s="120"/>
      <c r="AL25" s="120"/>
      <c r="AM25" s="120"/>
      <c r="AN25" s="44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8"/>
      <c r="BK25" s="428"/>
      <c r="BL25" s="428"/>
      <c r="BM25" s="428"/>
      <c r="BN25" s="428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55"/>
      <c r="CD25" s="48"/>
      <c r="CE25" s="48"/>
      <c r="CF25" s="5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J25" s="120"/>
      <c r="DK25" s="120"/>
      <c r="DL25" s="120"/>
      <c r="DM25" s="120"/>
      <c r="DN25" s="120"/>
      <c r="DO25" s="120"/>
      <c r="DP25" s="120"/>
      <c r="DQ25" s="120"/>
      <c r="DR25" s="120"/>
      <c r="DS25" s="44"/>
      <c r="DT25" s="428"/>
      <c r="DU25" s="428"/>
      <c r="DV25" s="428"/>
      <c r="DW25" s="428"/>
      <c r="DX25" s="428"/>
      <c r="DY25" s="428"/>
      <c r="DZ25" s="428"/>
      <c r="EA25" s="428"/>
      <c r="EB25" s="428"/>
      <c r="EC25" s="428"/>
      <c r="ED25" s="428"/>
      <c r="EE25" s="428"/>
      <c r="EF25" s="428"/>
      <c r="EG25" s="428"/>
      <c r="EH25" s="428"/>
      <c r="EI25" s="428"/>
      <c r="EJ25" s="428"/>
      <c r="EK25" s="428"/>
      <c r="EL25" s="428"/>
      <c r="EM25" s="428"/>
      <c r="EN25" s="428"/>
      <c r="EO25" s="428"/>
      <c r="EP25" s="428"/>
      <c r="EQ25" s="428"/>
      <c r="ER25" s="428"/>
      <c r="ES25" s="428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55"/>
      <c r="FH25" s="36"/>
      <c r="FI25" s="42"/>
    </row>
    <row r="26" spans="1:165" s="30" customFormat="1" ht="9" customHeight="1">
      <c r="A26" s="5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55"/>
      <c r="CD26" s="48"/>
      <c r="CE26" s="48"/>
      <c r="CF26" s="5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55"/>
      <c r="FH26" s="36"/>
      <c r="FI26" s="42"/>
    </row>
    <row r="27" spans="1:165" s="30" customFormat="1" ht="9" customHeight="1">
      <c r="A27" s="54"/>
      <c r="B27" s="44"/>
      <c r="C27" s="409" t="s">
        <v>65</v>
      </c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55"/>
      <c r="CD27" s="40"/>
      <c r="CE27" s="40"/>
      <c r="CF27" s="54"/>
      <c r="CG27" s="44"/>
      <c r="CH27" s="409" t="s">
        <v>65</v>
      </c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  <c r="DD27" s="409"/>
      <c r="DE27" s="409"/>
      <c r="DF27" s="409"/>
      <c r="DG27" s="409"/>
      <c r="DH27" s="409"/>
      <c r="DI27" s="409"/>
      <c r="DJ27" s="409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55"/>
      <c r="FH27" s="36"/>
      <c r="FI27" s="42"/>
    </row>
    <row r="28" spans="1:165" s="30" customFormat="1" ht="9" customHeight="1">
      <c r="A28" s="54"/>
      <c r="B28" s="44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55"/>
      <c r="CD28" s="49"/>
      <c r="CE28" s="49"/>
      <c r="CF28" s="54"/>
      <c r="CG28" s="44"/>
      <c r="CH28" s="409"/>
      <c r="CI28" s="409"/>
      <c r="CJ28" s="409"/>
      <c r="CK28" s="409"/>
      <c r="CL28" s="409"/>
      <c r="CM28" s="409"/>
      <c r="CN28" s="409"/>
      <c r="CO28" s="409"/>
      <c r="CP28" s="409"/>
      <c r="CQ28" s="409"/>
      <c r="CR28" s="409"/>
      <c r="CS28" s="409"/>
      <c r="CT28" s="409"/>
      <c r="CU28" s="409"/>
      <c r="CV28" s="409"/>
      <c r="CW28" s="409"/>
      <c r="CX28" s="409"/>
      <c r="CY28" s="409"/>
      <c r="CZ28" s="409"/>
      <c r="DA28" s="409"/>
      <c r="DB28" s="409"/>
      <c r="DC28" s="409"/>
      <c r="DD28" s="409"/>
      <c r="DE28" s="409"/>
      <c r="DF28" s="409"/>
      <c r="DG28" s="409"/>
      <c r="DH28" s="409"/>
      <c r="DI28" s="409"/>
      <c r="DJ28" s="409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55"/>
      <c r="FH28" s="36"/>
      <c r="FI28" s="42"/>
    </row>
    <row r="29" spans="1:165" s="30" customFormat="1" ht="9" customHeight="1" thickBot="1">
      <c r="A29" s="61"/>
      <c r="B29" s="62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3"/>
      <c r="CD29" s="49"/>
      <c r="CE29" s="49"/>
      <c r="CF29" s="61"/>
      <c r="CG29" s="62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3"/>
      <c r="FH29" s="36"/>
      <c r="FI29" s="42"/>
    </row>
    <row r="30" spans="1:165" s="30" customFormat="1" ht="9" customHeight="1">
      <c r="A30" s="394" t="s">
        <v>67</v>
      </c>
      <c r="B30" s="117"/>
      <c r="C30" s="117"/>
      <c r="D30" s="117"/>
      <c r="E30" s="117"/>
      <c r="F30" s="117"/>
      <c r="G30" s="117"/>
      <c r="H30" s="117"/>
      <c r="I30" s="142"/>
      <c r="J30" s="116" t="str">
        <f>IF($FJ$4="","",IF(VLOOKUP($FJ$4,'入力用'!$E$13:$BE$55,3)="","",VLOOKUP($FJ$4,'入力用'!$E$13:$BE$55,3)))</f>
        <v>きにゅう　れい</v>
      </c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42"/>
      <c r="AK30" s="116" t="s">
        <v>68</v>
      </c>
      <c r="AL30" s="117"/>
      <c r="AM30" s="117"/>
      <c r="AN30" s="117"/>
      <c r="AO30" s="117"/>
      <c r="AP30" s="117"/>
      <c r="AQ30" s="117"/>
      <c r="AR30" s="117"/>
      <c r="AS30" s="142"/>
      <c r="AT30" s="116" t="s">
        <v>59</v>
      </c>
      <c r="AU30" s="117"/>
      <c r="AV30" s="117"/>
      <c r="AW30" s="117"/>
      <c r="AX30" s="117">
        <f>IF($FJ$4="","",IF(VLOOKUP($FJ$4,'入力用'!$E$13:$BE$55,5)="","",VLOOKUP($FJ$4,'入力用'!$E$13:$BE$55,5)))</f>
        <v>15</v>
      </c>
      <c r="AY30" s="117"/>
      <c r="AZ30" s="117"/>
      <c r="BA30" s="117"/>
      <c r="BB30" s="117" t="s">
        <v>58</v>
      </c>
      <c r="BC30" s="117"/>
      <c r="BD30" s="117">
        <f>IF($FJ$4="","",IF(VLOOKUP($FJ$4,'入力用'!$E$13:$BE$55,6)="","",VLOOKUP($FJ$4,'入力用'!$E$13:$BE$55,6)))</f>
        <v>7</v>
      </c>
      <c r="BE30" s="117"/>
      <c r="BF30" s="117"/>
      <c r="BG30" s="117"/>
      <c r="BH30" s="117" t="s">
        <v>57</v>
      </c>
      <c r="BI30" s="117"/>
      <c r="BJ30" s="117">
        <f>IF($FJ$4="","",IF(VLOOKUP($FJ$4,'入力用'!$E$13:$BE$55,7)="","",VLOOKUP($FJ$4,'入力用'!$E$13:$BE$55,7)))</f>
        <v>25</v>
      </c>
      <c r="BK30" s="117"/>
      <c r="BL30" s="117"/>
      <c r="BM30" s="117"/>
      <c r="BN30" s="117" t="s">
        <v>69</v>
      </c>
      <c r="BO30" s="117"/>
      <c r="BP30" s="117"/>
      <c r="BQ30" s="142"/>
      <c r="BR30" s="116" t="s">
        <v>70</v>
      </c>
      <c r="BS30" s="117"/>
      <c r="BT30" s="117"/>
      <c r="BU30" s="117"/>
      <c r="BV30" s="142"/>
      <c r="BW30" s="116" t="str">
        <f>IF($FJ$4="","",IF(VLOOKUP($FJ$4,'入力用'!$E$13:$BE$55,8)="","",VLOOKUP($FJ$4,'入力用'!$E$13:$BE$55,8)))</f>
        <v>男</v>
      </c>
      <c r="BX30" s="117"/>
      <c r="BY30" s="117"/>
      <c r="BZ30" s="117"/>
      <c r="CA30" s="117"/>
      <c r="CB30" s="118"/>
      <c r="CD30" s="49"/>
      <c r="CE30" s="49"/>
      <c r="CF30" s="394" t="s">
        <v>67</v>
      </c>
      <c r="CG30" s="117"/>
      <c r="CH30" s="117"/>
      <c r="CI30" s="117"/>
      <c r="CJ30" s="117"/>
      <c r="CK30" s="117"/>
      <c r="CL30" s="117"/>
      <c r="CM30" s="117"/>
      <c r="CN30" s="142"/>
      <c r="CO30" s="116" t="str">
        <f>J30</f>
        <v>きにゅう　れい</v>
      </c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42"/>
      <c r="DP30" s="116" t="s">
        <v>68</v>
      </c>
      <c r="DQ30" s="117"/>
      <c r="DR30" s="117"/>
      <c r="DS30" s="117"/>
      <c r="DT30" s="117"/>
      <c r="DU30" s="117"/>
      <c r="DV30" s="117"/>
      <c r="DW30" s="117"/>
      <c r="DX30" s="142"/>
      <c r="DY30" s="116" t="s">
        <v>59</v>
      </c>
      <c r="DZ30" s="117"/>
      <c r="EA30" s="117"/>
      <c r="EB30" s="117"/>
      <c r="EC30" s="117">
        <f>AX30</f>
        <v>15</v>
      </c>
      <c r="ED30" s="117"/>
      <c r="EE30" s="117"/>
      <c r="EF30" s="117"/>
      <c r="EG30" s="117" t="s">
        <v>58</v>
      </c>
      <c r="EH30" s="117"/>
      <c r="EI30" s="117">
        <f>BD30</f>
        <v>7</v>
      </c>
      <c r="EJ30" s="117"/>
      <c r="EK30" s="117"/>
      <c r="EL30" s="117"/>
      <c r="EM30" s="117" t="s">
        <v>57</v>
      </c>
      <c r="EN30" s="117"/>
      <c r="EO30" s="117">
        <f>BJ30</f>
        <v>25</v>
      </c>
      <c r="EP30" s="117"/>
      <c r="EQ30" s="117"/>
      <c r="ER30" s="117"/>
      <c r="ES30" s="117" t="s">
        <v>69</v>
      </c>
      <c r="ET30" s="117"/>
      <c r="EU30" s="117"/>
      <c r="EV30" s="142"/>
      <c r="EW30" s="116" t="s">
        <v>70</v>
      </c>
      <c r="EX30" s="117"/>
      <c r="EY30" s="117"/>
      <c r="EZ30" s="117"/>
      <c r="FA30" s="142"/>
      <c r="FB30" s="116" t="str">
        <f>BW30</f>
        <v>男</v>
      </c>
      <c r="FC30" s="117"/>
      <c r="FD30" s="117"/>
      <c r="FE30" s="117"/>
      <c r="FF30" s="117"/>
      <c r="FG30" s="118"/>
      <c r="FH30" s="36"/>
      <c r="FI30" s="42"/>
    </row>
    <row r="31" spans="1:165" s="30" customFormat="1" ht="9" customHeight="1">
      <c r="A31" s="375"/>
      <c r="B31" s="120"/>
      <c r="C31" s="120"/>
      <c r="D31" s="120"/>
      <c r="E31" s="120"/>
      <c r="F31" s="120"/>
      <c r="G31" s="120"/>
      <c r="H31" s="120"/>
      <c r="I31" s="140"/>
      <c r="J31" s="119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40"/>
      <c r="AK31" s="119"/>
      <c r="AL31" s="120"/>
      <c r="AM31" s="120"/>
      <c r="AN31" s="120"/>
      <c r="AO31" s="120"/>
      <c r="AP31" s="120"/>
      <c r="AQ31" s="120"/>
      <c r="AR31" s="120"/>
      <c r="AS31" s="140"/>
      <c r="AT31" s="119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40"/>
      <c r="BR31" s="119"/>
      <c r="BS31" s="120"/>
      <c r="BT31" s="120"/>
      <c r="BU31" s="120"/>
      <c r="BV31" s="140"/>
      <c r="BW31" s="119"/>
      <c r="BX31" s="120"/>
      <c r="BY31" s="120"/>
      <c r="BZ31" s="120"/>
      <c r="CA31" s="120"/>
      <c r="CB31" s="121"/>
      <c r="CD31" s="49"/>
      <c r="CE31" s="49"/>
      <c r="CF31" s="375"/>
      <c r="CG31" s="120"/>
      <c r="CH31" s="120"/>
      <c r="CI31" s="120"/>
      <c r="CJ31" s="120"/>
      <c r="CK31" s="120"/>
      <c r="CL31" s="120"/>
      <c r="CM31" s="120"/>
      <c r="CN31" s="140"/>
      <c r="CO31" s="119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40"/>
      <c r="DP31" s="119"/>
      <c r="DQ31" s="120"/>
      <c r="DR31" s="120"/>
      <c r="DS31" s="120"/>
      <c r="DT31" s="120"/>
      <c r="DU31" s="120"/>
      <c r="DV31" s="120"/>
      <c r="DW31" s="120"/>
      <c r="DX31" s="140"/>
      <c r="DY31" s="119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40"/>
      <c r="EW31" s="119"/>
      <c r="EX31" s="120"/>
      <c r="EY31" s="120"/>
      <c r="EZ31" s="120"/>
      <c r="FA31" s="140"/>
      <c r="FB31" s="119"/>
      <c r="FC31" s="120"/>
      <c r="FD31" s="120"/>
      <c r="FE31" s="120"/>
      <c r="FF31" s="120"/>
      <c r="FG31" s="121"/>
      <c r="FH31" s="36"/>
      <c r="FI31" s="42"/>
    </row>
    <row r="32" spans="1:165" s="30" customFormat="1" ht="9" customHeight="1">
      <c r="A32" s="375"/>
      <c r="B32" s="120"/>
      <c r="C32" s="120"/>
      <c r="D32" s="120"/>
      <c r="E32" s="120"/>
      <c r="F32" s="120"/>
      <c r="G32" s="120"/>
      <c r="H32" s="120"/>
      <c r="I32" s="140"/>
      <c r="J32" s="119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40"/>
      <c r="AK32" s="119"/>
      <c r="AL32" s="120"/>
      <c r="AM32" s="120"/>
      <c r="AN32" s="120"/>
      <c r="AO32" s="120"/>
      <c r="AP32" s="120"/>
      <c r="AQ32" s="120"/>
      <c r="AR32" s="120"/>
      <c r="AS32" s="140"/>
      <c r="AT32" s="119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40"/>
      <c r="BR32" s="119"/>
      <c r="BS32" s="120"/>
      <c r="BT32" s="120"/>
      <c r="BU32" s="120"/>
      <c r="BV32" s="140"/>
      <c r="BW32" s="119"/>
      <c r="BX32" s="120"/>
      <c r="BY32" s="120"/>
      <c r="BZ32" s="120"/>
      <c r="CA32" s="120"/>
      <c r="CB32" s="121"/>
      <c r="CD32" s="49"/>
      <c r="CE32" s="49"/>
      <c r="CF32" s="375"/>
      <c r="CG32" s="120"/>
      <c r="CH32" s="120"/>
      <c r="CI32" s="120"/>
      <c r="CJ32" s="120"/>
      <c r="CK32" s="120"/>
      <c r="CL32" s="120"/>
      <c r="CM32" s="120"/>
      <c r="CN32" s="140"/>
      <c r="CO32" s="119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40"/>
      <c r="DP32" s="119"/>
      <c r="DQ32" s="120"/>
      <c r="DR32" s="120"/>
      <c r="DS32" s="120"/>
      <c r="DT32" s="120"/>
      <c r="DU32" s="120"/>
      <c r="DV32" s="120"/>
      <c r="DW32" s="120"/>
      <c r="DX32" s="140"/>
      <c r="DY32" s="119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40"/>
      <c r="EW32" s="119"/>
      <c r="EX32" s="120"/>
      <c r="EY32" s="120"/>
      <c r="EZ32" s="120"/>
      <c r="FA32" s="140"/>
      <c r="FB32" s="119"/>
      <c r="FC32" s="120"/>
      <c r="FD32" s="120"/>
      <c r="FE32" s="120"/>
      <c r="FF32" s="120"/>
      <c r="FG32" s="121"/>
      <c r="FH32" s="36"/>
      <c r="FI32" s="42"/>
    </row>
    <row r="33" spans="1:165" s="30" customFormat="1" ht="9" customHeight="1">
      <c r="A33" s="411"/>
      <c r="B33" s="412"/>
      <c r="C33" s="412"/>
      <c r="D33" s="412"/>
      <c r="E33" s="412"/>
      <c r="F33" s="412"/>
      <c r="G33" s="412"/>
      <c r="H33" s="412"/>
      <c r="I33" s="413"/>
      <c r="J33" s="414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3"/>
      <c r="AK33" s="122"/>
      <c r="AL33" s="123"/>
      <c r="AM33" s="123"/>
      <c r="AN33" s="123"/>
      <c r="AO33" s="123"/>
      <c r="AP33" s="123"/>
      <c r="AQ33" s="123"/>
      <c r="AR33" s="123"/>
      <c r="AS33" s="141"/>
      <c r="AT33" s="122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41"/>
      <c r="BR33" s="122"/>
      <c r="BS33" s="123"/>
      <c r="BT33" s="123"/>
      <c r="BU33" s="123"/>
      <c r="BV33" s="141"/>
      <c r="BW33" s="122"/>
      <c r="BX33" s="123"/>
      <c r="BY33" s="123"/>
      <c r="BZ33" s="123"/>
      <c r="CA33" s="123"/>
      <c r="CB33" s="124"/>
      <c r="CD33" s="49"/>
      <c r="CE33" s="49"/>
      <c r="CF33" s="411"/>
      <c r="CG33" s="412"/>
      <c r="CH33" s="412"/>
      <c r="CI33" s="412"/>
      <c r="CJ33" s="412"/>
      <c r="CK33" s="412"/>
      <c r="CL33" s="412"/>
      <c r="CM33" s="412"/>
      <c r="CN33" s="413"/>
      <c r="CO33" s="414"/>
      <c r="CP33" s="412"/>
      <c r="CQ33" s="412"/>
      <c r="CR33" s="412"/>
      <c r="CS33" s="412"/>
      <c r="CT33" s="412"/>
      <c r="CU33" s="412"/>
      <c r="CV33" s="412"/>
      <c r="CW33" s="412"/>
      <c r="CX33" s="412"/>
      <c r="CY33" s="412"/>
      <c r="CZ33" s="412"/>
      <c r="DA33" s="412"/>
      <c r="DB33" s="412"/>
      <c r="DC33" s="412"/>
      <c r="DD33" s="412"/>
      <c r="DE33" s="412"/>
      <c r="DF33" s="412"/>
      <c r="DG33" s="412"/>
      <c r="DH33" s="412"/>
      <c r="DI33" s="412"/>
      <c r="DJ33" s="412"/>
      <c r="DK33" s="412"/>
      <c r="DL33" s="412"/>
      <c r="DM33" s="412"/>
      <c r="DN33" s="412"/>
      <c r="DO33" s="413"/>
      <c r="DP33" s="122"/>
      <c r="DQ33" s="123"/>
      <c r="DR33" s="123"/>
      <c r="DS33" s="123"/>
      <c r="DT33" s="123"/>
      <c r="DU33" s="123"/>
      <c r="DV33" s="123"/>
      <c r="DW33" s="123"/>
      <c r="DX33" s="141"/>
      <c r="DY33" s="122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41"/>
      <c r="EW33" s="122"/>
      <c r="EX33" s="123"/>
      <c r="EY33" s="123"/>
      <c r="EZ33" s="123"/>
      <c r="FA33" s="141"/>
      <c r="FB33" s="122"/>
      <c r="FC33" s="123"/>
      <c r="FD33" s="123"/>
      <c r="FE33" s="123"/>
      <c r="FF33" s="123"/>
      <c r="FG33" s="124"/>
      <c r="FH33" s="36"/>
      <c r="FI33" s="42"/>
    </row>
    <row r="34" spans="1:165" s="30" customFormat="1" ht="9" customHeight="1">
      <c r="A34" s="395" t="s">
        <v>66</v>
      </c>
      <c r="B34" s="396"/>
      <c r="C34" s="396"/>
      <c r="D34" s="396"/>
      <c r="E34" s="396"/>
      <c r="F34" s="396"/>
      <c r="G34" s="396"/>
      <c r="H34" s="396"/>
      <c r="I34" s="397"/>
      <c r="J34" s="400" t="str">
        <f>IF($FJ$4="","",IF(VLOOKUP($FJ$4,'入力用'!$E$13:$BE$55,2)="","",VLOOKUP($FJ$4,'入力用'!$E$13:$BE$55,2)))</f>
        <v>記入 例</v>
      </c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2"/>
      <c r="AK34" s="41"/>
      <c r="AL34" s="138" t="s">
        <v>59</v>
      </c>
      <c r="AM34" s="138"/>
      <c r="AN34" s="138"/>
      <c r="AO34" s="138"/>
      <c r="AP34" s="138"/>
      <c r="AQ34" s="138">
        <f>IF($FJ$4="","",IF(VLOOKUP($FJ$4,'入力用'!$E$13:$BE$55,13)="","",VLOOKUP($FJ$4,'入力用'!$E$13:$BE$55,13)))</f>
        <v>28</v>
      </c>
      <c r="AR34" s="138"/>
      <c r="AS34" s="138"/>
      <c r="AT34" s="138"/>
      <c r="AU34" s="138"/>
      <c r="AV34" s="297" t="s">
        <v>71</v>
      </c>
      <c r="AW34" s="297"/>
      <c r="AX34" s="297"/>
      <c r="AY34" s="297"/>
      <c r="AZ34" s="297"/>
      <c r="BA34" s="297"/>
      <c r="BB34" s="385" t="str">
        <f>IF($FJ$4="","",IF(VLOOKUP($FJ$4,'入力用'!$E$13:$BE$55,14)="","",VLOOKUP($FJ$4,'入力用'!$E$13:$BE$55,14)))</f>
        <v>日置市立 清藤</v>
      </c>
      <c r="BC34" s="385"/>
      <c r="BD34" s="385"/>
      <c r="BE34" s="385"/>
      <c r="BF34" s="385"/>
      <c r="BG34" s="385"/>
      <c r="BH34" s="385"/>
      <c r="BI34" s="385"/>
      <c r="BJ34" s="385"/>
      <c r="BK34" s="385"/>
      <c r="BL34" s="385"/>
      <c r="BM34" s="385"/>
      <c r="BN34" s="385"/>
      <c r="BO34" s="385"/>
      <c r="BP34" s="297" t="s">
        <v>73</v>
      </c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298"/>
      <c r="CD34" s="40"/>
      <c r="CE34" s="40"/>
      <c r="CF34" s="395" t="s">
        <v>66</v>
      </c>
      <c r="CG34" s="396"/>
      <c r="CH34" s="396"/>
      <c r="CI34" s="396"/>
      <c r="CJ34" s="396"/>
      <c r="CK34" s="396"/>
      <c r="CL34" s="396"/>
      <c r="CM34" s="396"/>
      <c r="CN34" s="397"/>
      <c r="CO34" s="400" t="str">
        <f>J34</f>
        <v>記入 例</v>
      </c>
      <c r="CP34" s="401"/>
      <c r="CQ34" s="401"/>
      <c r="CR34" s="401"/>
      <c r="CS34" s="401"/>
      <c r="CT34" s="401"/>
      <c r="CU34" s="401"/>
      <c r="CV34" s="401"/>
      <c r="CW34" s="401"/>
      <c r="CX34" s="401"/>
      <c r="CY34" s="401"/>
      <c r="CZ34" s="401"/>
      <c r="DA34" s="401"/>
      <c r="DB34" s="401"/>
      <c r="DC34" s="401"/>
      <c r="DD34" s="401"/>
      <c r="DE34" s="401"/>
      <c r="DF34" s="401"/>
      <c r="DG34" s="401"/>
      <c r="DH34" s="401"/>
      <c r="DI34" s="401"/>
      <c r="DJ34" s="401"/>
      <c r="DK34" s="401"/>
      <c r="DL34" s="401"/>
      <c r="DM34" s="401"/>
      <c r="DN34" s="401"/>
      <c r="DO34" s="402"/>
      <c r="DP34" s="41"/>
      <c r="DQ34" s="138" t="s">
        <v>59</v>
      </c>
      <c r="DR34" s="138"/>
      <c r="DS34" s="138"/>
      <c r="DT34" s="138"/>
      <c r="DU34" s="138"/>
      <c r="DV34" s="138">
        <f>AQ34</f>
        <v>28</v>
      </c>
      <c r="DW34" s="138"/>
      <c r="DX34" s="138"/>
      <c r="DY34" s="138"/>
      <c r="DZ34" s="138"/>
      <c r="EA34" s="297" t="s">
        <v>71</v>
      </c>
      <c r="EB34" s="297"/>
      <c r="EC34" s="297"/>
      <c r="ED34" s="297"/>
      <c r="EE34" s="297"/>
      <c r="EF34" s="297"/>
      <c r="EG34" s="385" t="str">
        <f>BB34</f>
        <v>日置市立 清藤</v>
      </c>
      <c r="EH34" s="385"/>
      <c r="EI34" s="385"/>
      <c r="EJ34" s="385"/>
      <c r="EK34" s="385"/>
      <c r="EL34" s="385"/>
      <c r="EM34" s="385"/>
      <c r="EN34" s="385"/>
      <c r="EO34" s="385"/>
      <c r="EP34" s="385"/>
      <c r="EQ34" s="385"/>
      <c r="ER34" s="385"/>
      <c r="ES34" s="385"/>
      <c r="ET34" s="385"/>
      <c r="EU34" s="297" t="s">
        <v>73</v>
      </c>
      <c r="EV34" s="297"/>
      <c r="EW34" s="297"/>
      <c r="EX34" s="297"/>
      <c r="EY34" s="297"/>
      <c r="EZ34" s="297"/>
      <c r="FA34" s="297"/>
      <c r="FB34" s="297"/>
      <c r="FC34" s="297"/>
      <c r="FD34" s="297"/>
      <c r="FE34" s="297"/>
      <c r="FF34" s="297"/>
      <c r="FG34" s="298"/>
      <c r="FH34" s="36"/>
      <c r="FI34" s="42"/>
    </row>
    <row r="35" spans="1:165" s="30" customFormat="1" ht="9" customHeight="1">
      <c r="A35" s="375"/>
      <c r="B35" s="120"/>
      <c r="C35" s="120"/>
      <c r="D35" s="120"/>
      <c r="E35" s="120"/>
      <c r="F35" s="120"/>
      <c r="G35" s="120"/>
      <c r="H35" s="120"/>
      <c r="I35" s="140"/>
      <c r="J35" s="403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5"/>
      <c r="AK35" s="43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51"/>
      <c r="AW35" s="151"/>
      <c r="AX35" s="151"/>
      <c r="AY35" s="151"/>
      <c r="AZ35" s="151"/>
      <c r="BA35" s="151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205"/>
      <c r="CD35" s="49"/>
      <c r="CE35" s="49"/>
      <c r="CF35" s="375"/>
      <c r="CG35" s="120"/>
      <c r="CH35" s="120"/>
      <c r="CI35" s="120"/>
      <c r="CJ35" s="120"/>
      <c r="CK35" s="120"/>
      <c r="CL35" s="120"/>
      <c r="CM35" s="120"/>
      <c r="CN35" s="140"/>
      <c r="CO35" s="403"/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  <c r="DB35" s="404"/>
      <c r="DC35" s="404"/>
      <c r="DD35" s="404"/>
      <c r="DE35" s="404"/>
      <c r="DF35" s="404"/>
      <c r="DG35" s="404"/>
      <c r="DH35" s="404"/>
      <c r="DI35" s="404"/>
      <c r="DJ35" s="404"/>
      <c r="DK35" s="404"/>
      <c r="DL35" s="404"/>
      <c r="DM35" s="404"/>
      <c r="DN35" s="404"/>
      <c r="DO35" s="405"/>
      <c r="DP35" s="43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51"/>
      <c r="EB35" s="151"/>
      <c r="EC35" s="151"/>
      <c r="ED35" s="151"/>
      <c r="EE35" s="151"/>
      <c r="EF35" s="151"/>
      <c r="EG35" s="299"/>
      <c r="EH35" s="299"/>
      <c r="EI35" s="299"/>
      <c r="EJ35" s="299"/>
      <c r="EK35" s="299"/>
      <c r="EL35" s="299"/>
      <c r="EM35" s="299"/>
      <c r="EN35" s="299"/>
      <c r="EO35" s="299"/>
      <c r="EP35" s="299"/>
      <c r="EQ35" s="299"/>
      <c r="ER35" s="299"/>
      <c r="ES35" s="299"/>
      <c r="ET35" s="299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205"/>
      <c r="FH35" s="36"/>
      <c r="FI35" s="42"/>
    </row>
    <row r="36" spans="1:165" s="30" customFormat="1" ht="9" customHeight="1">
      <c r="A36" s="375"/>
      <c r="B36" s="120"/>
      <c r="C36" s="120"/>
      <c r="D36" s="120"/>
      <c r="E36" s="120"/>
      <c r="F36" s="120"/>
      <c r="G36" s="120"/>
      <c r="H36" s="120"/>
      <c r="I36" s="140"/>
      <c r="J36" s="403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5"/>
      <c r="AK36" s="43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51"/>
      <c r="AW36" s="151"/>
      <c r="AX36" s="151"/>
      <c r="AY36" s="151"/>
      <c r="AZ36" s="151"/>
      <c r="BA36" s="151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205"/>
      <c r="CD36" s="49"/>
      <c r="CE36" s="49"/>
      <c r="CF36" s="375"/>
      <c r="CG36" s="120"/>
      <c r="CH36" s="120"/>
      <c r="CI36" s="120"/>
      <c r="CJ36" s="120"/>
      <c r="CK36" s="120"/>
      <c r="CL36" s="120"/>
      <c r="CM36" s="120"/>
      <c r="CN36" s="140"/>
      <c r="CO36" s="403"/>
      <c r="CP36" s="404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4"/>
      <c r="DE36" s="404"/>
      <c r="DF36" s="404"/>
      <c r="DG36" s="404"/>
      <c r="DH36" s="404"/>
      <c r="DI36" s="404"/>
      <c r="DJ36" s="404"/>
      <c r="DK36" s="404"/>
      <c r="DL36" s="404"/>
      <c r="DM36" s="404"/>
      <c r="DN36" s="404"/>
      <c r="DO36" s="405"/>
      <c r="DP36" s="43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51"/>
      <c r="EB36" s="151"/>
      <c r="EC36" s="151"/>
      <c r="ED36" s="151"/>
      <c r="EE36" s="151"/>
      <c r="EF36" s="151"/>
      <c r="EG36" s="299"/>
      <c r="EH36" s="299"/>
      <c r="EI36" s="299"/>
      <c r="EJ36" s="299"/>
      <c r="EK36" s="299"/>
      <c r="EL36" s="299"/>
      <c r="EM36" s="299"/>
      <c r="EN36" s="299"/>
      <c r="EO36" s="299"/>
      <c r="EP36" s="299"/>
      <c r="EQ36" s="299"/>
      <c r="ER36" s="299"/>
      <c r="ES36" s="299"/>
      <c r="ET36" s="299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205"/>
      <c r="FH36" s="36"/>
      <c r="FI36" s="42"/>
    </row>
    <row r="37" spans="1:165" s="30" customFormat="1" ht="9" customHeight="1">
      <c r="A37" s="375"/>
      <c r="B37" s="120"/>
      <c r="C37" s="120"/>
      <c r="D37" s="120"/>
      <c r="E37" s="120"/>
      <c r="F37" s="120"/>
      <c r="G37" s="120"/>
      <c r="H37" s="120"/>
      <c r="I37" s="140"/>
      <c r="J37" s="403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5"/>
      <c r="AK37" s="43"/>
      <c r="AL37" s="120" t="s">
        <v>59</v>
      </c>
      <c r="AM37" s="120"/>
      <c r="AN37" s="120"/>
      <c r="AO37" s="120"/>
      <c r="AP37" s="120"/>
      <c r="AQ37" s="120">
        <f>IF($FJ$4="","",IF(VLOOKUP($FJ$4,'入力用'!$E$13:$BE$55,15)="","",VLOOKUP($FJ$4,'入力用'!$E$13:$BE$55,15)))</f>
        <v>31</v>
      </c>
      <c r="AR37" s="120"/>
      <c r="AS37" s="120"/>
      <c r="AT37" s="120"/>
      <c r="AU37" s="120"/>
      <c r="AV37" s="151" t="s">
        <v>72</v>
      </c>
      <c r="AW37" s="151"/>
      <c r="AX37" s="151"/>
      <c r="AY37" s="151"/>
      <c r="AZ37" s="151"/>
      <c r="BA37" s="151"/>
      <c r="BB37" s="299" t="str">
        <f>IF($FJ$4="","",'入力用'!$C$7)</f>
        <v>鹿児島市立 日章</v>
      </c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151" t="str">
        <f>IF(AQ37=31,"中学校卒業見込","中学校卒業")</f>
        <v>中学校卒業見込</v>
      </c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205"/>
      <c r="CD37" s="49"/>
      <c r="CE37" s="49"/>
      <c r="CF37" s="375"/>
      <c r="CG37" s="120"/>
      <c r="CH37" s="120"/>
      <c r="CI37" s="120"/>
      <c r="CJ37" s="120"/>
      <c r="CK37" s="120"/>
      <c r="CL37" s="120"/>
      <c r="CM37" s="120"/>
      <c r="CN37" s="140"/>
      <c r="CO37" s="403"/>
      <c r="CP37" s="404"/>
      <c r="CQ37" s="404"/>
      <c r="CR37" s="404"/>
      <c r="CS37" s="404"/>
      <c r="CT37" s="404"/>
      <c r="CU37" s="404"/>
      <c r="CV37" s="404"/>
      <c r="CW37" s="404"/>
      <c r="CX37" s="404"/>
      <c r="CY37" s="404"/>
      <c r="CZ37" s="404"/>
      <c r="DA37" s="404"/>
      <c r="DB37" s="404"/>
      <c r="DC37" s="404"/>
      <c r="DD37" s="404"/>
      <c r="DE37" s="404"/>
      <c r="DF37" s="404"/>
      <c r="DG37" s="404"/>
      <c r="DH37" s="404"/>
      <c r="DI37" s="404"/>
      <c r="DJ37" s="404"/>
      <c r="DK37" s="404"/>
      <c r="DL37" s="404"/>
      <c r="DM37" s="404"/>
      <c r="DN37" s="404"/>
      <c r="DO37" s="405"/>
      <c r="DP37" s="43"/>
      <c r="DQ37" s="120" t="s">
        <v>59</v>
      </c>
      <c r="DR37" s="120"/>
      <c r="DS37" s="120"/>
      <c r="DT37" s="120"/>
      <c r="DU37" s="120"/>
      <c r="DV37" s="120">
        <f>AQ37</f>
        <v>31</v>
      </c>
      <c r="DW37" s="120"/>
      <c r="DX37" s="120"/>
      <c r="DY37" s="120"/>
      <c r="DZ37" s="120"/>
      <c r="EA37" s="151" t="s">
        <v>72</v>
      </c>
      <c r="EB37" s="151"/>
      <c r="EC37" s="151"/>
      <c r="ED37" s="151"/>
      <c r="EE37" s="151"/>
      <c r="EF37" s="151"/>
      <c r="EG37" s="299" t="str">
        <f>BB37</f>
        <v>鹿児島市立 日章</v>
      </c>
      <c r="EH37" s="299"/>
      <c r="EI37" s="299"/>
      <c r="EJ37" s="299"/>
      <c r="EK37" s="299"/>
      <c r="EL37" s="299"/>
      <c r="EM37" s="299"/>
      <c r="EN37" s="299"/>
      <c r="EO37" s="299"/>
      <c r="EP37" s="299"/>
      <c r="EQ37" s="299"/>
      <c r="ER37" s="299"/>
      <c r="ES37" s="299"/>
      <c r="ET37" s="299"/>
      <c r="EU37" s="151" t="str">
        <f>BP37</f>
        <v>中学校卒業見込</v>
      </c>
      <c r="EV37" s="151"/>
      <c r="EW37" s="151"/>
      <c r="EX37" s="151"/>
      <c r="EY37" s="151"/>
      <c r="EZ37" s="151"/>
      <c r="FA37" s="151"/>
      <c r="FB37" s="151"/>
      <c r="FC37" s="151"/>
      <c r="FD37" s="151"/>
      <c r="FE37" s="151"/>
      <c r="FF37" s="151"/>
      <c r="FG37" s="205"/>
      <c r="FH37" s="36"/>
      <c r="FI37" s="42"/>
    </row>
    <row r="38" spans="1:165" s="30" customFormat="1" ht="9" customHeight="1">
      <c r="A38" s="375"/>
      <c r="B38" s="120"/>
      <c r="C38" s="120"/>
      <c r="D38" s="120"/>
      <c r="E38" s="120"/>
      <c r="F38" s="120"/>
      <c r="G38" s="120"/>
      <c r="H38" s="120"/>
      <c r="I38" s="140"/>
      <c r="J38" s="403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5"/>
      <c r="AK38" s="43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51"/>
      <c r="AW38" s="151"/>
      <c r="AX38" s="151"/>
      <c r="AY38" s="151"/>
      <c r="AZ38" s="151"/>
      <c r="BA38" s="151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205"/>
      <c r="CD38" s="49"/>
      <c r="CE38" s="49"/>
      <c r="CF38" s="375"/>
      <c r="CG38" s="120"/>
      <c r="CH38" s="120"/>
      <c r="CI38" s="120"/>
      <c r="CJ38" s="120"/>
      <c r="CK38" s="120"/>
      <c r="CL38" s="120"/>
      <c r="CM38" s="120"/>
      <c r="CN38" s="140"/>
      <c r="CO38" s="403"/>
      <c r="CP38" s="404"/>
      <c r="CQ38" s="404"/>
      <c r="CR38" s="404"/>
      <c r="CS38" s="404"/>
      <c r="CT38" s="404"/>
      <c r="CU38" s="404"/>
      <c r="CV38" s="404"/>
      <c r="CW38" s="404"/>
      <c r="CX38" s="404"/>
      <c r="CY38" s="404"/>
      <c r="CZ38" s="404"/>
      <c r="DA38" s="404"/>
      <c r="DB38" s="404"/>
      <c r="DC38" s="404"/>
      <c r="DD38" s="404"/>
      <c r="DE38" s="404"/>
      <c r="DF38" s="404"/>
      <c r="DG38" s="404"/>
      <c r="DH38" s="404"/>
      <c r="DI38" s="404"/>
      <c r="DJ38" s="404"/>
      <c r="DK38" s="404"/>
      <c r="DL38" s="404"/>
      <c r="DM38" s="404"/>
      <c r="DN38" s="404"/>
      <c r="DO38" s="405"/>
      <c r="DP38" s="43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51"/>
      <c r="EB38" s="151"/>
      <c r="EC38" s="151"/>
      <c r="ED38" s="151"/>
      <c r="EE38" s="151"/>
      <c r="EF38" s="151"/>
      <c r="EG38" s="299"/>
      <c r="EH38" s="299"/>
      <c r="EI38" s="299"/>
      <c r="EJ38" s="299"/>
      <c r="EK38" s="299"/>
      <c r="EL38" s="299"/>
      <c r="EM38" s="299"/>
      <c r="EN38" s="299"/>
      <c r="EO38" s="299"/>
      <c r="EP38" s="299"/>
      <c r="EQ38" s="299"/>
      <c r="ER38" s="299"/>
      <c r="ES38" s="299"/>
      <c r="ET38" s="299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205"/>
      <c r="FH38" s="36"/>
      <c r="FI38" s="40"/>
    </row>
    <row r="39" spans="1:165" s="30" customFormat="1" ht="9" customHeight="1" thickBot="1">
      <c r="A39" s="398"/>
      <c r="B39" s="290"/>
      <c r="C39" s="290"/>
      <c r="D39" s="290"/>
      <c r="E39" s="290"/>
      <c r="F39" s="290"/>
      <c r="G39" s="290"/>
      <c r="H39" s="290"/>
      <c r="I39" s="399"/>
      <c r="J39" s="406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8"/>
      <c r="AK39" s="93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301"/>
      <c r="AW39" s="301"/>
      <c r="AX39" s="301"/>
      <c r="AY39" s="301"/>
      <c r="AZ39" s="301"/>
      <c r="BA39" s="301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2"/>
      <c r="CD39" s="49"/>
      <c r="CE39" s="49"/>
      <c r="CF39" s="398"/>
      <c r="CG39" s="290"/>
      <c r="CH39" s="290"/>
      <c r="CI39" s="290"/>
      <c r="CJ39" s="290"/>
      <c r="CK39" s="290"/>
      <c r="CL39" s="290"/>
      <c r="CM39" s="290"/>
      <c r="CN39" s="399"/>
      <c r="CO39" s="406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7"/>
      <c r="DG39" s="407"/>
      <c r="DH39" s="407"/>
      <c r="DI39" s="407"/>
      <c r="DJ39" s="407"/>
      <c r="DK39" s="407"/>
      <c r="DL39" s="407"/>
      <c r="DM39" s="407"/>
      <c r="DN39" s="407"/>
      <c r="DO39" s="408"/>
      <c r="DP39" s="43"/>
      <c r="DQ39" s="290"/>
      <c r="DR39" s="290"/>
      <c r="DS39" s="290"/>
      <c r="DT39" s="290"/>
      <c r="DU39" s="290"/>
      <c r="DV39" s="290"/>
      <c r="DW39" s="290"/>
      <c r="DX39" s="290"/>
      <c r="DY39" s="290"/>
      <c r="DZ39" s="290"/>
      <c r="EA39" s="301"/>
      <c r="EB39" s="301"/>
      <c r="EC39" s="301"/>
      <c r="ED39" s="301"/>
      <c r="EE39" s="301"/>
      <c r="EF39" s="301"/>
      <c r="EG39" s="300"/>
      <c r="EH39" s="300"/>
      <c r="EI39" s="300"/>
      <c r="EJ39" s="300"/>
      <c r="EK39" s="300"/>
      <c r="EL39" s="300"/>
      <c r="EM39" s="300"/>
      <c r="EN39" s="300"/>
      <c r="EO39" s="300"/>
      <c r="EP39" s="300"/>
      <c r="EQ39" s="300"/>
      <c r="ER39" s="300"/>
      <c r="ES39" s="300"/>
      <c r="ET39" s="300"/>
      <c r="EU39" s="301"/>
      <c r="EV39" s="301"/>
      <c r="EW39" s="301"/>
      <c r="EX39" s="301"/>
      <c r="EY39" s="301"/>
      <c r="EZ39" s="301"/>
      <c r="FA39" s="301"/>
      <c r="FB39" s="301"/>
      <c r="FC39" s="301"/>
      <c r="FD39" s="301"/>
      <c r="FE39" s="301"/>
      <c r="FF39" s="301"/>
      <c r="FG39" s="302"/>
      <c r="FH39" s="36"/>
      <c r="FI39" s="50"/>
    </row>
    <row r="40" spans="1:165" s="30" customFormat="1" ht="9" customHeight="1">
      <c r="A40" s="209" t="s">
        <v>138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6"/>
      <c r="CD40" s="49"/>
      <c r="CE40" s="49"/>
      <c r="CF40" s="209" t="s">
        <v>138</v>
      </c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6"/>
      <c r="FH40" s="36"/>
      <c r="FI40" s="50"/>
    </row>
    <row r="41" spans="1:165" s="30" customFormat="1" ht="9" customHeight="1">
      <c r="A41" s="211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7" t="s">
        <v>142</v>
      </c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9"/>
      <c r="CD41" s="49"/>
      <c r="CE41" s="49"/>
      <c r="CF41" s="211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7" t="s">
        <v>142</v>
      </c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9"/>
      <c r="FH41" s="36"/>
      <c r="FI41" s="50"/>
    </row>
    <row r="42" spans="1:165" s="30" customFormat="1" ht="9" customHeight="1">
      <c r="A42" s="211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9"/>
      <c r="CD42" s="49"/>
      <c r="CE42" s="49"/>
      <c r="CF42" s="211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9"/>
      <c r="FH42" s="36"/>
      <c r="FI42" s="50"/>
    </row>
    <row r="43" spans="1:165" s="30" customFormat="1" ht="9" customHeight="1" thickBot="1">
      <c r="A43" s="213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1"/>
      <c r="CD43" s="49"/>
      <c r="CE43" s="49"/>
      <c r="CF43" s="213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20"/>
      <c r="EE43" s="220"/>
      <c r="EF43" s="220"/>
      <c r="EG43" s="220"/>
      <c r="EH43" s="220"/>
      <c r="EI43" s="220"/>
      <c r="EJ43" s="220"/>
      <c r="EK43" s="220"/>
      <c r="EL43" s="220"/>
      <c r="EM43" s="220"/>
      <c r="EN43" s="220"/>
      <c r="EO43" s="220"/>
      <c r="EP43" s="220"/>
      <c r="EQ43" s="220"/>
      <c r="ER43" s="220"/>
      <c r="ES43" s="220"/>
      <c r="ET43" s="220"/>
      <c r="EU43" s="220"/>
      <c r="EV43" s="220"/>
      <c r="EW43" s="220"/>
      <c r="EX43" s="220"/>
      <c r="EY43" s="220"/>
      <c r="EZ43" s="220"/>
      <c r="FA43" s="220"/>
      <c r="FB43" s="220"/>
      <c r="FC43" s="220"/>
      <c r="FD43" s="220"/>
      <c r="FE43" s="220"/>
      <c r="FF43" s="220"/>
      <c r="FG43" s="221"/>
      <c r="FH43" s="36"/>
      <c r="FI43" s="50"/>
    </row>
    <row r="44" spans="1:165" s="30" customFormat="1" ht="9" customHeight="1">
      <c r="A44" s="125"/>
      <c r="B44" s="126"/>
      <c r="C44" s="127"/>
      <c r="D44" s="116" t="s">
        <v>74</v>
      </c>
      <c r="E44" s="117"/>
      <c r="F44" s="117"/>
      <c r="G44" s="117"/>
      <c r="H44" s="117"/>
      <c r="I44" s="117"/>
      <c r="J44" s="117"/>
      <c r="K44" s="142"/>
      <c r="L44" s="116" t="s">
        <v>75</v>
      </c>
      <c r="M44" s="117"/>
      <c r="N44" s="117"/>
      <c r="O44" s="117"/>
      <c r="P44" s="117"/>
      <c r="Q44" s="142"/>
      <c r="R44" s="131"/>
      <c r="S44" s="126"/>
      <c r="T44" s="127"/>
      <c r="U44" s="280" t="s">
        <v>88</v>
      </c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2"/>
      <c r="AI44" s="116" t="s">
        <v>89</v>
      </c>
      <c r="AJ44" s="117"/>
      <c r="AK44" s="117"/>
      <c r="AL44" s="117"/>
      <c r="AM44" s="118"/>
      <c r="AN44" s="394" t="s">
        <v>99</v>
      </c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8"/>
      <c r="CD44" s="49"/>
      <c r="CE44" s="49"/>
      <c r="CF44" s="125"/>
      <c r="CG44" s="126"/>
      <c r="CH44" s="127"/>
      <c r="CI44" s="116" t="s">
        <v>74</v>
      </c>
      <c r="CJ44" s="117"/>
      <c r="CK44" s="117"/>
      <c r="CL44" s="117"/>
      <c r="CM44" s="117"/>
      <c r="CN44" s="117"/>
      <c r="CO44" s="117"/>
      <c r="CP44" s="142"/>
      <c r="CQ44" s="116" t="s">
        <v>75</v>
      </c>
      <c r="CR44" s="117"/>
      <c r="CS44" s="117"/>
      <c r="CT44" s="117"/>
      <c r="CU44" s="117"/>
      <c r="CV44" s="142"/>
      <c r="CW44" s="131"/>
      <c r="CX44" s="126"/>
      <c r="CY44" s="127"/>
      <c r="CZ44" s="280" t="s">
        <v>88</v>
      </c>
      <c r="DA44" s="281"/>
      <c r="DB44" s="281"/>
      <c r="DC44" s="281"/>
      <c r="DD44" s="281"/>
      <c r="DE44" s="281"/>
      <c r="DF44" s="281"/>
      <c r="DG44" s="281"/>
      <c r="DH44" s="281"/>
      <c r="DI44" s="281"/>
      <c r="DJ44" s="281"/>
      <c r="DK44" s="281"/>
      <c r="DL44" s="281"/>
      <c r="DM44" s="282"/>
      <c r="DN44" s="116" t="s">
        <v>89</v>
      </c>
      <c r="DO44" s="117"/>
      <c r="DP44" s="117"/>
      <c r="DQ44" s="117"/>
      <c r="DR44" s="118"/>
      <c r="DS44" s="394" t="s">
        <v>99</v>
      </c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8"/>
      <c r="FH44" s="36"/>
      <c r="FI44" s="50"/>
    </row>
    <row r="45" spans="1:165" s="30" customFormat="1" ht="9" customHeight="1">
      <c r="A45" s="128"/>
      <c r="B45" s="129"/>
      <c r="C45" s="130"/>
      <c r="D45" s="119"/>
      <c r="E45" s="120"/>
      <c r="F45" s="120"/>
      <c r="G45" s="120"/>
      <c r="H45" s="120"/>
      <c r="I45" s="120"/>
      <c r="J45" s="120"/>
      <c r="K45" s="140"/>
      <c r="L45" s="119"/>
      <c r="M45" s="120"/>
      <c r="N45" s="120"/>
      <c r="O45" s="120"/>
      <c r="P45" s="120"/>
      <c r="Q45" s="140"/>
      <c r="R45" s="132"/>
      <c r="S45" s="129"/>
      <c r="T45" s="130"/>
      <c r="U45" s="283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5"/>
      <c r="AI45" s="119"/>
      <c r="AJ45" s="120"/>
      <c r="AK45" s="120"/>
      <c r="AL45" s="120"/>
      <c r="AM45" s="121"/>
      <c r="AN45" s="375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1"/>
      <c r="CD45" s="49"/>
      <c r="CE45" s="49"/>
      <c r="CF45" s="128"/>
      <c r="CG45" s="129"/>
      <c r="CH45" s="130"/>
      <c r="CI45" s="119"/>
      <c r="CJ45" s="120"/>
      <c r="CK45" s="120"/>
      <c r="CL45" s="120"/>
      <c r="CM45" s="120"/>
      <c r="CN45" s="120"/>
      <c r="CO45" s="120"/>
      <c r="CP45" s="140"/>
      <c r="CQ45" s="119"/>
      <c r="CR45" s="120"/>
      <c r="CS45" s="120"/>
      <c r="CT45" s="120"/>
      <c r="CU45" s="120"/>
      <c r="CV45" s="140"/>
      <c r="CW45" s="132"/>
      <c r="CX45" s="129"/>
      <c r="CY45" s="130"/>
      <c r="CZ45" s="283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5"/>
      <c r="DN45" s="119"/>
      <c r="DO45" s="120"/>
      <c r="DP45" s="120"/>
      <c r="DQ45" s="120"/>
      <c r="DR45" s="121"/>
      <c r="DS45" s="375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1"/>
      <c r="FH45" s="36"/>
      <c r="FI45" s="50"/>
    </row>
    <row r="46" spans="1:165" s="30" customFormat="1" ht="9" customHeight="1">
      <c r="A46" s="128"/>
      <c r="B46" s="129"/>
      <c r="C46" s="130"/>
      <c r="D46" s="122"/>
      <c r="E46" s="123"/>
      <c r="F46" s="123"/>
      <c r="G46" s="123"/>
      <c r="H46" s="123"/>
      <c r="I46" s="123"/>
      <c r="J46" s="123"/>
      <c r="K46" s="141"/>
      <c r="L46" s="122"/>
      <c r="M46" s="123"/>
      <c r="N46" s="123"/>
      <c r="O46" s="123"/>
      <c r="P46" s="123"/>
      <c r="Q46" s="141"/>
      <c r="R46" s="132"/>
      <c r="S46" s="129"/>
      <c r="T46" s="130"/>
      <c r="U46" s="381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93"/>
      <c r="AI46" s="122"/>
      <c r="AJ46" s="123"/>
      <c r="AK46" s="123"/>
      <c r="AL46" s="123"/>
      <c r="AM46" s="124"/>
      <c r="AN46" s="376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4"/>
      <c r="CD46" s="39"/>
      <c r="CE46" s="39"/>
      <c r="CF46" s="128"/>
      <c r="CG46" s="129"/>
      <c r="CH46" s="130"/>
      <c r="CI46" s="122"/>
      <c r="CJ46" s="123"/>
      <c r="CK46" s="123"/>
      <c r="CL46" s="123"/>
      <c r="CM46" s="123"/>
      <c r="CN46" s="123"/>
      <c r="CO46" s="123"/>
      <c r="CP46" s="141"/>
      <c r="CQ46" s="122"/>
      <c r="CR46" s="123"/>
      <c r="CS46" s="123"/>
      <c r="CT46" s="123"/>
      <c r="CU46" s="123"/>
      <c r="CV46" s="141"/>
      <c r="CW46" s="132"/>
      <c r="CX46" s="129"/>
      <c r="CY46" s="130"/>
      <c r="CZ46" s="381"/>
      <c r="DA46" s="382"/>
      <c r="DB46" s="382"/>
      <c r="DC46" s="382"/>
      <c r="DD46" s="382"/>
      <c r="DE46" s="382"/>
      <c r="DF46" s="382"/>
      <c r="DG46" s="382"/>
      <c r="DH46" s="382"/>
      <c r="DI46" s="382"/>
      <c r="DJ46" s="382"/>
      <c r="DK46" s="382"/>
      <c r="DL46" s="382"/>
      <c r="DM46" s="393"/>
      <c r="DN46" s="122"/>
      <c r="DO46" s="123"/>
      <c r="DP46" s="123"/>
      <c r="DQ46" s="123"/>
      <c r="DR46" s="124"/>
      <c r="DS46" s="376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4"/>
      <c r="FH46" s="36"/>
      <c r="FI46" s="50"/>
    </row>
    <row r="47" spans="1:165" s="30" customFormat="1" ht="9" customHeight="1">
      <c r="A47" s="128"/>
      <c r="B47" s="129"/>
      <c r="C47" s="130"/>
      <c r="D47" s="137" t="s">
        <v>77</v>
      </c>
      <c r="E47" s="138"/>
      <c r="F47" s="138"/>
      <c r="G47" s="138"/>
      <c r="H47" s="138"/>
      <c r="I47" s="138"/>
      <c r="J47" s="138"/>
      <c r="K47" s="139"/>
      <c r="L47" s="137">
        <f>IF($FJ$4="","",IF(VLOOKUP($FJ$4,'入力用'!$E$13:$BE$55,16)="","",VLOOKUP($FJ$4,'入力用'!$E$13:$BE$55,16)))</f>
        <v>2</v>
      </c>
      <c r="M47" s="138"/>
      <c r="N47" s="138"/>
      <c r="O47" s="138"/>
      <c r="P47" s="138"/>
      <c r="Q47" s="139"/>
      <c r="R47" s="132"/>
      <c r="S47" s="129"/>
      <c r="T47" s="130"/>
      <c r="U47" s="237" t="s">
        <v>90</v>
      </c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9"/>
      <c r="AI47" s="246">
        <f>IF($FJ$4="","",IF(VLOOKUP($FJ$4,'入力用'!$E$13:$BE$55,26)="","",VLOOKUP($FJ$4,'入力用'!$E$13:$BE$55,26)))</f>
      </c>
      <c r="AJ47" s="256"/>
      <c r="AK47" s="256"/>
      <c r="AL47" s="256"/>
      <c r="AM47" s="257"/>
      <c r="AN47" s="374" t="s">
        <v>100</v>
      </c>
      <c r="AO47" s="138"/>
      <c r="AP47" s="138"/>
      <c r="AQ47" s="139"/>
      <c r="AR47" s="137" t="s">
        <v>101</v>
      </c>
      <c r="AS47" s="138"/>
      <c r="AT47" s="138"/>
      <c r="AU47" s="138"/>
      <c r="AV47" s="138"/>
      <c r="AW47" s="138"/>
      <c r="AX47" s="139"/>
      <c r="AY47" s="137" t="s">
        <v>103</v>
      </c>
      <c r="AZ47" s="138"/>
      <c r="BA47" s="138"/>
      <c r="BB47" s="138"/>
      <c r="BC47" s="138"/>
      <c r="BD47" s="138"/>
      <c r="BE47" s="139"/>
      <c r="BF47" s="137" t="s">
        <v>102</v>
      </c>
      <c r="BG47" s="138"/>
      <c r="BH47" s="138"/>
      <c r="BI47" s="138"/>
      <c r="BJ47" s="138"/>
      <c r="BK47" s="138"/>
      <c r="BL47" s="139"/>
      <c r="BM47" s="137" t="s">
        <v>104</v>
      </c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392"/>
      <c r="CC47" s="39"/>
      <c r="CE47" s="51"/>
      <c r="CF47" s="128"/>
      <c r="CG47" s="129"/>
      <c r="CH47" s="130"/>
      <c r="CI47" s="137" t="s">
        <v>77</v>
      </c>
      <c r="CJ47" s="138"/>
      <c r="CK47" s="138"/>
      <c r="CL47" s="138"/>
      <c r="CM47" s="138"/>
      <c r="CN47" s="138"/>
      <c r="CO47" s="138"/>
      <c r="CP47" s="139"/>
      <c r="CQ47" s="340">
        <f>L47</f>
        <v>2</v>
      </c>
      <c r="CR47" s="341"/>
      <c r="CS47" s="341"/>
      <c r="CT47" s="341"/>
      <c r="CU47" s="341"/>
      <c r="CV47" s="342"/>
      <c r="CW47" s="132"/>
      <c r="CX47" s="129"/>
      <c r="CY47" s="130"/>
      <c r="CZ47" s="237" t="s">
        <v>90</v>
      </c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9"/>
      <c r="DN47" s="328">
        <f>AI47</f>
      </c>
      <c r="DO47" s="329"/>
      <c r="DP47" s="329"/>
      <c r="DQ47" s="329"/>
      <c r="DR47" s="330"/>
      <c r="DS47" s="374" t="s">
        <v>100</v>
      </c>
      <c r="DT47" s="138"/>
      <c r="DU47" s="138"/>
      <c r="DV47" s="139"/>
      <c r="DW47" s="137" t="s">
        <v>101</v>
      </c>
      <c r="DX47" s="138"/>
      <c r="DY47" s="138"/>
      <c r="DZ47" s="138"/>
      <c r="EA47" s="138"/>
      <c r="EB47" s="138"/>
      <c r="EC47" s="139"/>
      <c r="ED47" s="137" t="s">
        <v>103</v>
      </c>
      <c r="EE47" s="138"/>
      <c r="EF47" s="138"/>
      <c r="EG47" s="138"/>
      <c r="EH47" s="138"/>
      <c r="EI47" s="138"/>
      <c r="EJ47" s="139"/>
      <c r="EK47" s="137" t="s">
        <v>102</v>
      </c>
      <c r="EL47" s="138"/>
      <c r="EM47" s="138"/>
      <c r="EN47" s="138"/>
      <c r="EO47" s="138"/>
      <c r="EP47" s="138"/>
      <c r="EQ47" s="139"/>
      <c r="ER47" s="137" t="s">
        <v>104</v>
      </c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392"/>
      <c r="FH47" s="51"/>
      <c r="FI47" s="51"/>
    </row>
    <row r="48" spans="1:165" s="30" customFormat="1" ht="9" customHeight="1">
      <c r="A48" s="128"/>
      <c r="B48" s="129"/>
      <c r="C48" s="130"/>
      <c r="D48" s="119"/>
      <c r="E48" s="120"/>
      <c r="F48" s="120"/>
      <c r="G48" s="120"/>
      <c r="H48" s="120"/>
      <c r="I48" s="120"/>
      <c r="J48" s="120"/>
      <c r="K48" s="140"/>
      <c r="L48" s="119"/>
      <c r="M48" s="120"/>
      <c r="N48" s="120"/>
      <c r="O48" s="120"/>
      <c r="P48" s="120"/>
      <c r="Q48" s="140"/>
      <c r="R48" s="132"/>
      <c r="S48" s="129"/>
      <c r="T48" s="130"/>
      <c r="U48" s="250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  <c r="AI48" s="258"/>
      <c r="AJ48" s="259"/>
      <c r="AK48" s="259"/>
      <c r="AL48" s="259"/>
      <c r="AM48" s="260"/>
      <c r="AN48" s="375"/>
      <c r="AO48" s="120"/>
      <c r="AP48" s="120"/>
      <c r="AQ48" s="140"/>
      <c r="AR48" s="119"/>
      <c r="AS48" s="120"/>
      <c r="AT48" s="120"/>
      <c r="AU48" s="120"/>
      <c r="AV48" s="120"/>
      <c r="AW48" s="120"/>
      <c r="AX48" s="140"/>
      <c r="AY48" s="119"/>
      <c r="AZ48" s="120"/>
      <c r="BA48" s="120"/>
      <c r="BB48" s="120"/>
      <c r="BC48" s="120"/>
      <c r="BD48" s="120"/>
      <c r="BE48" s="140"/>
      <c r="BF48" s="119"/>
      <c r="BG48" s="120"/>
      <c r="BH48" s="120"/>
      <c r="BI48" s="120"/>
      <c r="BJ48" s="120"/>
      <c r="BK48" s="120"/>
      <c r="BL48" s="140"/>
      <c r="BM48" s="119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1"/>
      <c r="CC48" s="37"/>
      <c r="CE48" s="52"/>
      <c r="CF48" s="128"/>
      <c r="CG48" s="129"/>
      <c r="CH48" s="130"/>
      <c r="CI48" s="119"/>
      <c r="CJ48" s="120"/>
      <c r="CK48" s="120"/>
      <c r="CL48" s="120"/>
      <c r="CM48" s="120"/>
      <c r="CN48" s="120"/>
      <c r="CO48" s="120"/>
      <c r="CP48" s="140"/>
      <c r="CQ48" s="343"/>
      <c r="CR48" s="344"/>
      <c r="CS48" s="344"/>
      <c r="CT48" s="344"/>
      <c r="CU48" s="344"/>
      <c r="CV48" s="345"/>
      <c r="CW48" s="132"/>
      <c r="CX48" s="129"/>
      <c r="CY48" s="130"/>
      <c r="CZ48" s="250"/>
      <c r="DA48" s="251"/>
      <c r="DB48" s="251"/>
      <c r="DC48" s="251"/>
      <c r="DD48" s="251"/>
      <c r="DE48" s="251"/>
      <c r="DF48" s="251"/>
      <c r="DG48" s="251"/>
      <c r="DH48" s="251"/>
      <c r="DI48" s="251"/>
      <c r="DJ48" s="251"/>
      <c r="DK48" s="251"/>
      <c r="DL48" s="251"/>
      <c r="DM48" s="252"/>
      <c r="DN48" s="331"/>
      <c r="DO48" s="332"/>
      <c r="DP48" s="332"/>
      <c r="DQ48" s="332"/>
      <c r="DR48" s="333"/>
      <c r="DS48" s="375"/>
      <c r="DT48" s="120"/>
      <c r="DU48" s="120"/>
      <c r="DV48" s="140"/>
      <c r="DW48" s="119"/>
      <c r="DX48" s="120"/>
      <c r="DY48" s="120"/>
      <c r="DZ48" s="120"/>
      <c r="EA48" s="120"/>
      <c r="EB48" s="120"/>
      <c r="EC48" s="140"/>
      <c r="ED48" s="119"/>
      <c r="EE48" s="120"/>
      <c r="EF48" s="120"/>
      <c r="EG48" s="120"/>
      <c r="EH48" s="120"/>
      <c r="EI48" s="120"/>
      <c r="EJ48" s="140"/>
      <c r="EK48" s="119"/>
      <c r="EL48" s="120"/>
      <c r="EM48" s="120"/>
      <c r="EN48" s="120"/>
      <c r="EO48" s="120"/>
      <c r="EP48" s="120"/>
      <c r="EQ48" s="140"/>
      <c r="ER48" s="119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1"/>
      <c r="FH48" s="52"/>
      <c r="FI48" s="52"/>
    </row>
    <row r="49" spans="1:165" s="30" customFormat="1" ht="9" customHeight="1">
      <c r="A49" s="128"/>
      <c r="B49" s="129"/>
      <c r="C49" s="130"/>
      <c r="D49" s="119"/>
      <c r="E49" s="120"/>
      <c r="F49" s="120"/>
      <c r="G49" s="120"/>
      <c r="H49" s="120"/>
      <c r="I49" s="120"/>
      <c r="J49" s="120"/>
      <c r="K49" s="140"/>
      <c r="L49" s="119"/>
      <c r="M49" s="120"/>
      <c r="N49" s="120"/>
      <c r="O49" s="120"/>
      <c r="P49" s="120"/>
      <c r="Q49" s="140"/>
      <c r="R49" s="132"/>
      <c r="S49" s="129"/>
      <c r="T49" s="130"/>
      <c r="U49" s="250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  <c r="AI49" s="258"/>
      <c r="AJ49" s="259"/>
      <c r="AK49" s="259"/>
      <c r="AL49" s="259"/>
      <c r="AM49" s="260"/>
      <c r="AN49" s="376"/>
      <c r="AO49" s="123"/>
      <c r="AP49" s="123"/>
      <c r="AQ49" s="141"/>
      <c r="AR49" s="122"/>
      <c r="AS49" s="123"/>
      <c r="AT49" s="123"/>
      <c r="AU49" s="123"/>
      <c r="AV49" s="123"/>
      <c r="AW49" s="123"/>
      <c r="AX49" s="141"/>
      <c r="AY49" s="122"/>
      <c r="AZ49" s="123"/>
      <c r="BA49" s="123"/>
      <c r="BB49" s="123"/>
      <c r="BC49" s="123"/>
      <c r="BD49" s="123"/>
      <c r="BE49" s="141"/>
      <c r="BF49" s="122"/>
      <c r="BG49" s="123"/>
      <c r="BH49" s="123"/>
      <c r="BI49" s="123"/>
      <c r="BJ49" s="123"/>
      <c r="BK49" s="123"/>
      <c r="BL49" s="141"/>
      <c r="BM49" s="122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4"/>
      <c r="CC49" s="37"/>
      <c r="CE49" s="52"/>
      <c r="CF49" s="128"/>
      <c r="CG49" s="129"/>
      <c r="CH49" s="130"/>
      <c r="CI49" s="119"/>
      <c r="CJ49" s="120"/>
      <c r="CK49" s="120"/>
      <c r="CL49" s="120"/>
      <c r="CM49" s="120"/>
      <c r="CN49" s="120"/>
      <c r="CO49" s="120"/>
      <c r="CP49" s="140"/>
      <c r="CQ49" s="343"/>
      <c r="CR49" s="344"/>
      <c r="CS49" s="344"/>
      <c r="CT49" s="344"/>
      <c r="CU49" s="344"/>
      <c r="CV49" s="345"/>
      <c r="CW49" s="132"/>
      <c r="CX49" s="129"/>
      <c r="CY49" s="130"/>
      <c r="CZ49" s="250"/>
      <c r="DA49" s="251"/>
      <c r="DB49" s="251"/>
      <c r="DC49" s="251"/>
      <c r="DD49" s="251"/>
      <c r="DE49" s="251"/>
      <c r="DF49" s="251"/>
      <c r="DG49" s="251"/>
      <c r="DH49" s="251"/>
      <c r="DI49" s="251"/>
      <c r="DJ49" s="251"/>
      <c r="DK49" s="251"/>
      <c r="DL49" s="251"/>
      <c r="DM49" s="252"/>
      <c r="DN49" s="331"/>
      <c r="DO49" s="332"/>
      <c r="DP49" s="332"/>
      <c r="DQ49" s="332"/>
      <c r="DR49" s="333"/>
      <c r="DS49" s="376"/>
      <c r="DT49" s="123"/>
      <c r="DU49" s="123"/>
      <c r="DV49" s="141"/>
      <c r="DW49" s="122"/>
      <c r="DX49" s="123"/>
      <c r="DY49" s="123"/>
      <c r="DZ49" s="123"/>
      <c r="EA49" s="123"/>
      <c r="EB49" s="123"/>
      <c r="EC49" s="141"/>
      <c r="ED49" s="122"/>
      <c r="EE49" s="123"/>
      <c r="EF49" s="123"/>
      <c r="EG49" s="123"/>
      <c r="EH49" s="123"/>
      <c r="EI49" s="123"/>
      <c r="EJ49" s="141"/>
      <c r="EK49" s="122"/>
      <c r="EL49" s="123"/>
      <c r="EM49" s="123"/>
      <c r="EN49" s="123"/>
      <c r="EO49" s="123"/>
      <c r="EP49" s="123"/>
      <c r="EQ49" s="141"/>
      <c r="ER49" s="122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4"/>
      <c r="FH49" s="52"/>
      <c r="FI49" s="52"/>
    </row>
    <row r="50" spans="1:165" s="30" customFormat="1" ht="9" customHeight="1">
      <c r="A50" s="128"/>
      <c r="B50" s="129"/>
      <c r="C50" s="130"/>
      <c r="D50" s="122"/>
      <c r="E50" s="123"/>
      <c r="F50" s="123"/>
      <c r="G50" s="123"/>
      <c r="H50" s="123"/>
      <c r="I50" s="123"/>
      <c r="J50" s="123"/>
      <c r="K50" s="141"/>
      <c r="L50" s="122"/>
      <c r="M50" s="123"/>
      <c r="N50" s="123"/>
      <c r="O50" s="123"/>
      <c r="P50" s="123"/>
      <c r="Q50" s="141"/>
      <c r="R50" s="132"/>
      <c r="S50" s="129"/>
      <c r="T50" s="130"/>
      <c r="U50" s="253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5"/>
      <c r="AI50" s="261"/>
      <c r="AJ50" s="262"/>
      <c r="AK50" s="262"/>
      <c r="AL50" s="262"/>
      <c r="AM50" s="263"/>
      <c r="AN50" s="374">
        <v>1</v>
      </c>
      <c r="AO50" s="138"/>
      <c r="AP50" s="138"/>
      <c r="AQ50" s="139"/>
      <c r="AR50" s="137">
        <f>IF($FJ$4="","",IF(VLOOKUP($FJ$4,'入力用'!$E$13:$BE$55,36)="","",VLOOKUP($FJ$4,'入力用'!$E$13:$BE$55,36)))</f>
        <v>72</v>
      </c>
      <c r="AS50" s="138"/>
      <c r="AT50" s="138"/>
      <c r="AU50" s="138"/>
      <c r="AV50" s="138"/>
      <c r="AW50" s="138"/>
      <c r="AX50" s="139"/>
      <c r="AY50" s="137">
        <f>IF($FJ$4="","",IF(VLOOKUP($FJ$4,'入力用'!$E$13:$BE$55,37)="","",VLOOKUP($FJ$4,'入力用'!$E$13:$BE$55,37)))</f>
        <v>50</v>
      </c>
      <c r="AZ50" s="138"/>
      <c r="BA50" s="138"/>
      <c r="BB50" s="138"/>
      <c r="BC50" s="138"/>
      <c r="BD50" s="138"/>
      <c r="BE50" s="139"/>
      <c r="BF50" s="137">
        <f>IF($FJ$4="","",IF(VLOOKUP($FJ$4,'入力用'!$E$13:$BE$55,38)="","",VLOOKUP($FJ$4,'入力用'!$E$13:$BE$55,38)))</f>
        <v>21</v>
      </c>
      <c r="BG50" s="138"/>
      <c r="BH50" s="138"/>
      <c r="BI50" s="138"/>
      <c r="BJ50" s="138"/>
      <c r="BK50" s="138"/>
      <c r="BL50" s="139"/>
      <c r="BM50" s="384" t="str">
        <f>IF($FJ$4="","",IF(VLOOKUP($FJ$4,'入力用'!$E$13:$BE$55,39)="","",VLOOKUP($FJ$4,'入力用'!$E$13:$BE$55,39)))</f>
        <v>腹痛，吐き気</v>
      </c>
      <c r="BN50" s="385"/>
      <c r="BO50" s="385"/>
      <c r="BP50" s="385"/>
      <c r="BQ50" s="385"/>
      <c r="BR50" s="385"/>
      <c r="BS50" s="385"/>
      <c r="BT50" s="385"/>
      <c r="BU50" s="385"/>
      <c r="BV50" s="385"/>
      <c r="BW50" s="385"/>
      <c r="BX50" s="385"/>
      <c r="BY50" s="385"/>
      <c r="BZ50" s="385"/>
      <c r="CA50" s="385"/>
      <c r="CB50" s="386"/>
      <c r="CC50" s="37"/>
      <c r="CE50" s="40"/>
      <c r="CF50" s="128"/>
      <c r="CG50" s="129"/>
      <c r="CH50" s="130"/>
      <c r="CI50" s="122"/>
      <c r="CJ50" s="123"/>
      <c r="CK50" s="123"/>
      <c r="CL50" s="123"/>
      <c r="CM50" s="123"/>
      <c r="CN50" s="123"/>
      <c r="CO50" s="123"/>
      <c r="CP50" s="141"/>
      <c r="CQ50" s="364"/>
      <c r="CR50" s="365"/>
      <c r="CS50" s="365"/>
      <c r="CT50" s="365"/>
      <c r="CU50" s="365"/>
      <c r="CV50" s="366"/>
      <c r="CW50" s="132"/>
      <c r="CX50" s="129"/>
      <c r="CY50" s="130"/>
      <c r="CZ50" s="253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5"/>
      <c r="DN50" s="334"/>
      <c r="DO50" s="335"/>
      <c r="DP50" s="335"/>
      <c r="DQ50" s="335"/>
      <c r="DR50" s="336"/>
      <c r="DS50" s="374">
        <v>1</v>
      </c>
      <c r="DT50" s="138"/>
      <c r="DU50" s="138"/>
      <c r="DV50" s="139"/>
      <c r="DW50" s="368">
        <f>AR50</f>
        <v>72</v>
      </c>
      <c r="DX50" s="158"/>
      <c r="DY50" s="158"/>
      <c r="DZ50" s="158"/>
      <c r="EA50" s="158"/>
      <c r="EB50" s="158"/>
      <c r="EC50" s="369"/>
      <c r="ED50" s="368">
        <f>AY50</f>
        <v>50</v>
      </c>
      <c r="EE50" s="158"/>
      <c r="EF50" s="158"/>
      <c r="EG50" s="158"/>
      <c r="EH50" s="158"/>
      <c r="EI50" s="158"/>
      <c r="EJ50" s="369"/>
      <c r="EK50" s="368">
        <f>BF50</f>
        <v>21</v>
      </c>
      <c r="EL50" s="158"/>
      <c r="EM50" s="158"/>
      <c r="EN50" s="158"/>
      <c r="EO50" s="158"/>
      <c r="EP50" s="158"/>
      <c r="EQ50" s="369"/>
      <c r="ER50" s="384" t="str">
        <f>BM50</f>
        <v>腹痛，吐き気</v>
      </c>
      <c r="ES50" s="385"/>
      <c r="ET50" s="385"/>
      <c r="EU50" s="385"/>
      <c r="EV50" s="385"/>
      <c r="EW50" s="385"/>
      <c r="EX50" s="385"/>
      <c r="EY50" s="385"/>
      <c r="EZ50" s="385"/>
      <c r="FA50" s="385"/>
      <c r="FB50" s="385"/>
      <c r="FC50" s="385"/>
      <c r="FD50" s="385"/>
      <c r="FE50" s="385"/>
      <c r="FF50" s="385"/>
      <c r="FG50" s="386"/>
      <c r="FH50" s="40"/>
      <c r="FI50" s="40"/>
    </row>
    <row r="51" spans="1:165" s="30" customFormat="1" ht="9" customHeight="1">
      <c r="A51" s="128" t="s">
        <v>86</v>
      </c>
      <c r="B51" s="129"/>
      <c r="C51" s="130"/>
      <c r="D51" s="137" t="s">
        <v>78</v>
      </c>
      <c r="E51" s="138"/>
      <c r="F51" s="138"/>
      <c r="G51" s="138"/>
      <c r="H51" s="138"/>
      <c r="I51" s="138"/>
      <c r="J51" s="138"/>
      <c r="K51" s="139"/>
      <c r="L51" s="137">
        <f>IF($FJ$4="","",IF(VLOOKUP($FJ$4,'入力用'!$E$13:$BE$55,17)="","",VLOOKUP($FJ$4,'入力用'!$E$13:$BE$55,17)))</f>
        <v>4</v>
      </c>
      <c r="M51" s="138"/>
      <c r="N51" s="138"/>
      <c r="O51" s="138"/>
      <c r="P51" s="138"/>
      <c r="Q51" s="139"/>
      <c r="R51" s="132" t="s">
        <v>87</v>
      </c>
      <c r="S51" s="129"/>
      <c r="T51" s="130"/>
      <c r="U51" s="237" t="s">
        <v>91</v>
      </c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9"/>
      <c r="AI51" s="246">
        <f>IF($FJ$4="","",IF(VLOOKUP($FJ$4,'入力用'!$E$13:$BE$55,27)="","",VLOOKUP($FJ$4,'入力用'!$E$13:$BE$55,27)))</f>
      </c>
      <c r="AJ51" s="256"/>
      <c r="AK51" s="256"/>
      <c r="AL51" s="256"/>
      <c r="AM51" s="257"/>
      <c r="AN51" s="375"/>
      <c r="AO51" s="120"/>
      <c r="AP51" s="120"/>
      <c r="AQ51" s="140"/>
      <c r="AR51" s="119"/>
      <c r="AS51" s="120"/>
      <c r="AT51" s="120"/>
      <c r="AU51" s="120"/>
      <c r="AV51" s="120"/>
      <c r="AW51" s="120"/>
      <c r="AX51" s="140"/>
      <c r="AY51" s="119"/>
      <c r="AZ51" s="120"/>
      <c r="BA51" s="120"/>
      <c r="BB51" s="120"/>
      <c r="BC51" s="120"/>
      <c r="BD51" s="120"/>
      <c r="BE51" s="140"/>
      <c r="BF51" s="119"/>
      <c r="BG51" s="120"/>
      <c r="BH51" s="120"/>
      <c r="BI51" s="120"/>
      <c r="BJ51" s="120"/>
      <c r="BK51" s="120"/>
      <c r="BL51" s="140"/>
      <c r="BM51" s="387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388"/>
      <c r="CE51" s="36"/>
      <c r="CF51" s="128" t="s">
        <v>86</v>
      </c>
      <c r="CG51" s="129"/>
      <c r="CH51" s="130"/>
      <c r="CI51" s="137" t="s">
        <v>78</v>
      </c>
      <c r="CJ51" s="138"/>
      <c r="CK51" s="138"/>
      <c r="CL51" s="138"/>
      <c r="CM51" s="138"/>
      <c r="CN51" s="138"/>
      <c r="CO51" s="138"/>
      <c r="CP51" s="139"/>
      <c r="CQ51" s="340">
        <f>L51</f>
        <v>4</v>
      </c>
      <c r="CR51" s="341"/>
      <c r="CS51" s="341"/>
      <c r="CT51" s="341"/>
      <c r="CU51" s="341"/>
      <c r="CV51" s="342"/>
      <c r="CW51" s="132" t="s">
        <v>87</v>
      </c>
      <c r="CX51" s="129"/>
      <c r="CY51" s="130"/>
      <c r="CZ51" s="237" t="s">
        <v>91</v>
      </c>
      <c r="DA51" s="248"/>
      <c r="DB51" s="248"/>
      <c r="DC51" s="248"/>
      <c r="DD51" s="248"/>
      <c r="DE51" s="248"/>
      <c r="DF51" s="248"/>
      <c r="DG51" s="248"/>
      <c r="DH51" s="248"/>
      <c r="DI51" s="248"/>
      <c r="DJ51" s="248"/>
      <c r="DK51" s="248"/>
      <c r="DL51" s="248"/>
      <c r="DM51" s="249"/>
      <c r="DN51" s="328">
        <f>AI51</f>
      </c>
      <c r="DO51" s="329"/>
      <c r="DP51" s="329"/>
      <c r="DQ51" s="329"/>
      <c r="DR51" s="330"/>
      <c r="DS51" s="375"/>
      <c r="DT51" s="120"/>
      <c r="DU51" s="120"/>
      <c r="DV51" s="140"/>
      <c r="DW51" s="370"/>
      <c r="DX51" s="159"/>
      <c r="DY51" s="159"/>
      <c r="DZ51" s="159"/>
      <c r="EA51" s="159"/>
      <c r="EB51" s="159"/>
      <c r="EC51" s="268"/>
      <c r="ED51" s="370"/>
      <c r="EE51" s="159"/>
      <c r="EF51" s="159"/>
      <c r="EG51" s="159"/>
      <c r="EH51" s="159"/>
      <c r="EI51" s="159"/>
      <c r="EJ51" s="268"/>
      <c r="EK51" s="370"/>
      <c r="EL51" s="159"/>
      <c r="EM51" s="159"/>
      <c r="EN51" s="159"/>
      <c r="EO51" s="159"/>
      <c r="EP51" s="159"/>
      <c r="EQ51" s="268"/>
      <c r="ER51" s="387"/>
      <c r="ES51" s="299"/>
      <c r="ET51" s="299"/>
      <c r="EU51" s="299"/>
      <c r="EV51" s="299"/>
      <c r="EW51" s="299"/>
      <c r="EX51" s="299"/>
      <c r="EY51" s="299"/>
      <c r="EZ51" s="299"/>
      <c r="FA51" s="299"/>
      <c r="FB51" s="299"/>
      <c r="FC51" s="299"/>
      <c r="FD51" s="299"/>
      <c r="FE51" s="299"/>
      <c r="FF51" s="299"/>
      <c r="FG51" s="388"/>
      <c r="FH51" s="36"/>
      <c r="FI51" s="36"/>
    </row>
    <row r="52" spans="1:163" ht="9" customHeight="1">
      <c r="A52" s="128"/>
      <c r="B52" s="129"/>
      <c r="C52" s="130"/>
      <c r="D52" s="119"/>
      <c r="E52" s="120"/>
      <c r="F52" s="120"/>
      <c r="G52" s="120"/>
      <c r="H52" s="120"/>
      <c r="I52" s="120"/>
      <c r="J52" s="120"/>
      <c r="K52" s="140"/>
      <c r="L52" s="119"/>
      <c r="M52" s="120"/>
      <c r="N52" s="120"/>
      <c r="O52" s="120"/>
      <c r="P52" s="120"/>
      <c r="Q52" s="140"/>
      <c r="R52" s="132"/>
      <c r="S52" s="129"/>
      <c r="T52" s="130"/>
      <c r="U52" s="250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2"/>
      <c r="AI52" s="258"/>
      <c r="AJ52" s="259"/>
      <c r="AK52" s="259"/>
      <c r="AL52" s="259"/>
      <c r="AM52" s="260"/>
      <c r="AN52" s="376"/>
      <c r="AO52" s="123"/>
      <c r="AP52" s="123"/>
      <c r="AQ52" s="141"/>
      <c r="AR52" s="122"/>
      <c r="AS52" s="123"/>
      <c r="AT52" s="123"/>
      <c r="AU52" s="123"/>
      <c r="AV52" s="123"/>
      <c r="AW52" s="123"/>
      <c r="AX52" s="141"/>
      <c r="AY52" s="122"/>
      <c r="AZ52" s="123"/>
      <c r="BA52" s="123"/>
      <c r="BB52" s="123"/>
      <c r="BC52" s="123"/>
      <c r="BD52" s="123"/>
      <c r="BE52" s="141"/>
      <c r="BF52" s="122"/>
      <c r="BG52" s="123"/>
      <c r="BH52" s="123"/>
      <c r="BI52" s="123"/>
      <c r="BJ52" s="123"/>
      <c r="BK52" s="123"/>
      <c r="BL52" s="141"/>
      <c r="BM52" s="389"/>
      <c r="BN52" s="390"/>
      <c r="BO52" s="390"/>
      <c r="BP52" s="390"/>
      <c r="BQ52" s="390"/>
      <c r="BR52" s="390"/>
      <c r="BS52" s="390"/>
      <c r="BT52" s="390"/>
      <c r="BU52" s="390"/>
      <c r="BV52" s="390"/>
      <c r="BW52" s="390"/>
      <c r="BX52" s="390"/>
      <c r="BY52" s="390"/>
      <c r="BZ52" s="390"/>
      <c r="CA52" s="390"/>
      <c r="CB52" s="391"/>
      <c r="CF52" s="128"/>
      <c r="CG52" s="129"/>
      <c r="CH52" s="130"/>
      <c r="CI52" s="119"/>
      <c r="CJ52" s="120"/>
      <c r="CK52" s="120"/>
      <c r="CL52" s="120"/>
      <c r="CM52" s="120"/>
      <c r="CN52" s="120"/>
      <c r="CO52" s="120"/>
      <c r="CP52" s="140"/>
      <c r="CQ52" s="343"/>
      <c r="CR52" s="344"/>
      <c r="CS52" s="344"/>
      <c r="CT52" s="344"/>
      <c r="CU52" s="344"/>
      <c r="CV52" s="345"/>
      <c r="CW52" s="132"/>
      <c r="CX52" s="129"/>
      <c r="CY52" s="130"/>
      <c r="CZ52" s="250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252"/>
      <c r="DN52" s="331"/>
      <c r="DO52" s="332"/>
      <c r="DP52" s="332"/>
      <c r="DQ52" s="332"/>
      <c r="DR52" s="333"/>
      <c r="DS52" s="376"/>
      <c r="DT52" s="123"/>
      <c r="DU52" s="123"/>
      <c r="DV52" s="141"/>
      <c r="DW52" s="371"/>
      <c r="DX52" s="372"/>
      <c r="DY52" s="372"/>
      <c r="DZ52" s="372"/>
      <c r="EA52" s="372"/>
      <c r="EB52" s="372"/>
      <c r="EC52" s="373"/>
      <c r="ED52" s="371"/>
      <c r="EE52" s="372"/>
      <c r="EF52" s="372"/>
      <c r="EG52" s="372"/>
      <c r="EH52" s="372"/>
      <c r="EI52" s="372"/>
      <c r="EJ52" s="373"/>
      <c r="EK52" s="371"/>
      <c r="EL52" s="372"/>
      <c r="EM52" s="372"/>
      <c r="EN52" s="372"/>
      <c r="EO52" s="372"/>
      <c r="EP52" s="372"/>
      <c r="EQ52" s="373"/>
      <c r="ER52" s="389"/>
      <c r="ES52" s="390"/>
      <c r="ET52" s="390"/>
      <c r="EU52" s="390"/>
      <c r="EV52" s="390"/>
      <c r="EW52" s="390"/>
      <c r="EX52" s="390"/>
      <c r="EY52" s="390"/>
      <c r="EZ52" s="390"/>
      <c r="FA52" s="390"/>
      <c r="FB52" s="390"/>
      <c r="FC52" s="390"/>
      <c r="FD52" s="390"/>
      <c r="FE52" s="390"/>
      <c r="FF52" s="390"/>
      <c r="FG52" s="391"/>
    </row>
    <row r="53" spans="1:163" ht="9" customHeight="1">
      <c r="A53" s="128"/>
      <c r="B53" s="129"/>
      <c r="C53" s="130"/>
      <c r="D53" s="119"/>
      <c r="E53" s="120"/>
      <c r="F53" s="120"/>
      <c r="G53" s="120"/>
      <c r="H53" s="120"/>
      <c r="I53" s="120"/>
      <c r="J53" s="120"/>
      <c r="K53" s="140"/>
      <c r="L53" s="119"/>
      <c r="M53" s="120"/>
      <c r="N53" s="120"/>
      <c r="O53" s="120"/>
      <c r="P53" s="120"/>
      <c r="Q53" s="140"/>
      <c r="R53" s="132"/>
      <c r="S53" s="129"/>
      <c r="T53" s="130"/>
      <c r="U53" s="250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2"/>
      <c r="AI53" s="258"/>
      <c r="AJ53" s="259"/>
      <c r="AK53" s="259"/>
      <c r="AL53" s="259"/>
      <c r="AM53" s="260"/>
      <c r="AN53" s="374">
        <v>2</v>
      </c>
      <c r="AO53" s="138"/>
      <c r="AP53" s="138"/>
      <c r="AQ53" s="139"/>
      <c r="AR53" s="137">
        <f>IF($FJ$4="","",IF(VLOOKUP($FJ$4,'入力用'!$E$13:$BE$55,40)="","",VLOOKUP($FJ$4,'入力用'!$E$13:$BE$55,40)))</f>
        <v>147</v>
      </c>
      <c r="AS53" s="138"/>
      <c r="AT53" s="138"/>
      <c r="AU53" s="138"/>
      <c r="AV53" s="138"/>
      <c r="AW53" s="138"/>
      <c r="AX53" s="139"/>
      <c r="AY53" s="137">
        <f>IF($FJ$4="","",IF(VLOOKUP($FJ$4,'入力用'!$E$13:$BE$55,41)="","",VLOOKUP($FJ$4,'入力用'!$E$13:$BE$55,41)))</f>
        <v>23</v>
      </c>
      <c r="AZ53" s="138"/>
      <c r="BA53" s="138"/>
      <c r="BB53" s="138"/>
      <c r="BC53" s="138"/>
      <c r="BD53" s="138"/>
      <c r="BE53" s="139"/>
      <c r="BF53" s="137">
        <f>IF($FJ$4="","",IF(VLOOKUP($FJ$4,'入力用'!$E$13:$BE$55,42)="","",VLOOKUP($FJ$4,'入力用'!$E$13:$BE$55,42)))</f>
        <v>5</v>
      </c>
      <c r="BG53" s="138"/>
      <c r="BH53" s="138"/>
      <c r="BI53" s="138"/>
      <c r="BJ53" s="138"/>
      <c r="BK53" s="138"/>
      <c r="BL53" s="139"/>
      <c r="BM53" s="384" t="str">
        <f>IF($FJ$4="","",IF(VLOOKUP($FJ$4,'入力用'!$E$13:$BE$55,43)="","",VLOOKUP($FJ$4,'入力用'!$E$13:$BE$55,43)))</f>
        <v>風邪，発熱，腹痛</v>
      </c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6"/>
      <c r="CF53" s="128"/>
      <c r="CG53" s="129"/>
      <c r="CH53" s="130"/>
      <c r="CI53" s="119"/>
      <c r="CJ53" s="120"/>
      <c r="CK53" s="120"/>
      <c r="CL53" s="120"/>
      <c r="CM53" s="120"/>
      <c r="CN53" s="120"/>
      <c r="CO53" s="120"/>
      <c r="CP53" s="140"/>
      <c r="CQ53" s="343"/>
      <c r="CR53" s="344"/>
      <c r="CS53" s="344"/>
      <c r="CT53" s="344"/>
      <c r="CU53" s="344"/>
      <c r="CV53" s="345"/>
      <c r="CW53" s="132"/>
      <c r="CX53" s="129"/>
      <c r="CY53" s="130"/>
      <c r="CZ53" s="250"/>
      <c r="DA53" s="251"/>
      <c r="DB53" s="251"/>
      <c r="DC53" s="251"/>
      <c r="DD53" s="251"/>
      <c r="DE53" s="251"/>
      <c r="DF53" s="251"/>
      <c r="DG53" s="251"/>
      <c r="DH53" s="251"/>
      <c r="DI53" s="251"/>
      <c r="DJ53" s="251"/>
      <c r="DK53" s="251"/>
      <c r="DL53" s="251"/>
      <c r="DM53" s="252"/>
      <c r="DN53" s="331"/>
      <c r="DO53" s="332"/>
      <c r="DP53" s="332"/>
      <c r="DQ53" s="332"/>
      <c r="DR53" s="333"/>
      <c r="DS53" s="374">
        <v>2</v>
      </c>
      <c r="DT53" s="138"/>
      <c r="DU53" s="138"/>
      <c r="DV53" s="139"/>
      <c r="DW53" s="368">
        <f>AR53</f>
        <v>147</v>
      </c>
      <c r="DX53" s="158"/>
      <c r="DY53" s="158"/>
      <c r="DZ53" s="158"/>
      <c r="EA53" s="158"/>
      <c r="EB53" s="158"/>
      <c r="EC53" s="369"/>
      <c r="ED53" s="368">
        <f>AY53</f>
        <v>23</v>
      </c>
      <c r="EE53" s="158"/>
      <c r="EF53" s="158"/>
      <c r="EG53" s="158"/>
      <c r="EH53" s="158"/>
      <c r="EI53" s="158"/>
      <c r="EJ53" s="369"/>
      <c r="EK53" s="368">
        <f>BF53</f>
        <v>5</v>
      </c>
      <c r="EL53" s="158"/>
      <c r="EM53" s="158"/>
      <c r="EN53" s="158"/>
      <c r="EO53" s="158"/>
      <c r="EP53" s="158"/>
      <c r="EQ53" s="369"/>
      <c r="ER53" s="384" t="str">
        <f>BM53</f>
        <v>風邪，発熱，腹痛</v>
      </c>
      <c r="ES53" s="385"/>
      <c r="ET53" s="385"/>
      <c r="EU53" s="385"/>
      <c r="EV53" s="385"/>
      <c r="EW53" s="385"/>
      <c r="EX53" s="385"/>
      <c r="EY53" s="385"/>
      <c r="EZ53" s="385"/>
      <c r="FA53" s="385"/>
      <c r="FB53" s="385"/>
      <c r="FC53" s="385"/>
      <c r="FD53" s="385"/>
      <c r="FE53" s="385"/>
      <c r="FF53" s="385"/>
      <c r="FG53" s="386"/>
    </row>
    <row r="54" spans="1:163" ht="9" customHeight="1">
      <c r="A54" s="128"/>
      <c r="B54" s="129"/>
      <c r="C54" s="130"/>
      <c r="D54" s="122"/>
      <c r="E54" s="123"/>
      <c r="F54" s="123"/>
      <c r="G54" s="123"/>
      <c r="H54" s="123"/>
      <c r="I54" s="123"/>
      <c r="J54" s="123"/>
      <c r="K54" s="141"/>
      <c r="L54" s="122"/>
      <c r="M54" s="123"/>
      <c r="N54" s="123"/>
      <c r="O54" s="123"/>
      <c r="P54" s="123"/>
      <c r="Q54" s="141"/>
      <c r="R54" s="132"/>
      <c r="S54" s="129"/>
      <c r="T54" s="130"/>
      <c r="U54" s="253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5"/>
      <c r="AI54" s="261"/>
      <c r="AJ54" s="262"/>
      <c r="AK54" s="262"/>
      <c r="AL54" s="262"/>
      <c r="AM54" s="263"/>
      <c r="AN54" s="375"/>
      <c r="AO54" s="120"/>
      <c r="AP54" s="120"/>
      <c r="AQ54" s="140"/>
      <c r="AR54" s="119"/>
      <c r="AS54" s="120"/>
      <c r="AT54" s="120"/>
      <c r="AU54" s="120"/>
      <c r="AV54" s="120"/>
      <c r="AW54" s="120"/>
      <c r="AX54" s="140"/>
      <c r="AY54" s="119"/>
      <c r="AZ54" s="120"/>
      <c r="BA54" s="120"/>
      <c r="BB54" s="120"/>
      <c r="BC54" s="120"/>
      <c r="BD54" s="120"/>
      <c r="BE54" s="140"/>
      <c r="BF54" s="119"/>
      <c r="BG54" s="120"/>
      <c r="BH54" s="120"/>
      <c r="BI54" s="120"/>
      <c r="BJ54" s="120"/>
      <c r="BK54" s="120"/>
      <c r="BL54" s="140"/>
      <c r="BM54" s="387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388"/>
      <c r="CF54" s="128"/>
      <c r="CG54" s="129"/>
      <c r="CH54" s="130"/>
      <c r="CI54" s="122"/>
      <c r="CJ54" s="123"/>
      <c r="CK54" s="123"/>
      <c r="CL54" s="123"/>
      <c r="CM54" s="123"/>
      <c r="CN54" s="123"/>
      <c r="CO54" s="123"/>
      <c r="CP54" s="141"/>
      <c r="CQ54" s="364"/>
      <c r="CR54" s="365"/>
      <c r="CS54" s="365"/>
      <c r="CT54" s="365"/>
      <c r="CU54" s="365"/>
      <c r="CV54" s="366"/>
      <c r="CW54" s="132"/>
      <c r="CX54" s="129"/>
      <c r="CY54" s="130"/>
      <c r="CZ54" s="253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5"/>
      <c r="DN54" s="334"/>
      <c r="DO54" s="335"/>
      <c r="DP54" s="335"/>
      <c r="DQ54" s="335"/>
      <c r="DR54" s="336"/>
      <c r="DS54" s="375"/>
      <c r="DT54" s="120"/>
      <c r="DU54" s="120"/>
      <c r="DV54" s="140"/>
      <c r="DW54" s="370"/>
      <c r="DX54" s="159"/>
      <c r="DY54" s="159"/>
      <c r="DZ54" s="159"/>
      <c r="EA54" s="159"/>
      <c r="EB54" s="159"/>
      <c r="EC54" s="268"/>
      <c r="ED54" s="370"/>
      <c r="EE54" s="159"/>
      <c r="EF54" s="159"/>
      <c r="EG54" s="159"/>
      <c r="EH54" s="159"/>
      <c r="EI54" s="159"/>
      <c r="EJ54" s="268"/>
      <c r="EK54" s="370"/>
      <c r="EL54" s="159"/>
      <c r="EM54" s="159"/>
      <c r="EN54" s="159"/>
      <c r="EO54" s="159"/>
      <c r="EP54" s="159"/>
      <c r="EQ54" s="268"/>
      <c r="ER54" s="387"/>
      <c r="ES54" s="299"/>
      <c r="ET54" s="299"/>
      <c r="EU54" s="299"/>
      <c r="EV54" s="299"/>
      <c r="EW54" s="299"/>
      <c r="EX54" s="299"/>
      <c r="EY54" s="299"/>
      <c r="EZ54" s="299"/>
      <c r="FA54" s="299"/>
      <c r="FB54" s="299"/>
      <c r="FC54" s="299"/>
      <c r="FD54" s="299"/>
      <c r="FE54" s="299"/>
      <c r="FF54" s="299"/>
      <c r="FG54" s="388"/>
    </row>
    <row r="55" spans="1:163" ht="9" customHeight="1">
      <c r="A55" s="128"/>
      <c r="B55" s="129"/>
      <c r="C55" s="130"/>
      <c r="D55" s="137" t="s">
        <v>79</v>
      </c>
      <c r="E55" s="138"/>
      <c r="F55" s="138"/>
      <c r="G55" s="138"/>
      <c r="H55" s="138"/>
      <c r="I55" s="138"/>
      <c r="J55" s="138"/>
      <c r="K55" s="139"/>
      <c r="L55" s="137">
        <f>IF($FJ$4="","",IF(VLOOKUP($FJ$4,'入力用'!$E$13:$BE$55,18)="","",VLOOKUP($FJ$4,'入力用'!$E$13:$BE$55,18)))</f>
        <v>3</v>
      </c>
      <c r="M55" s="138"/>
      <c r="N55" s="138"/>
      <c r="O55" s="138"/>
      <c r="P55" s="138"/>
      <c r="Q55" s="139"/>
      <c r="R55" s="132"/>
      <c r="S55" s="129"/>
      <c r="T55" s="130"/>
      <c r="U55" s="237" t="s">
        <v>92</v>
      </c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9"/>
      <c r="AI55" s="246">
        <f>IF($FJ$4="","",IF(VLOOKUP($FJ$4,'入力用'!$E$13:$BE$55,28)="","",VLOOKUP($FJ$4,'入力用'!$E$13:$BE$55,28)))</f>
      </c>
      <c r="AJ55" s="256"/>
      <c r="AK55" s="256"/>
      <c r="AL55" s="256"/>
      <c r="AM55" s="257"/>
      <c r="AN55" s="376"/>
      <c r="AO55" s="123"/>
      <c r="AP55" s="123"/>
      <c r="AQ55" s="141"/>
      <c r="AR55" s="122"/>
      <c r="AS55" s="123"/>
      <c r="AT55" s="123"/>
      <c r="AU55" s="123"/>
      <c r="AV55" s="123"/>
      <c r="AW55" s="123"/>
      <c r="AX55" s="141"/>
      <c r="AY55" s="122"/>
      <c r="AZ55" s="123"/>
      <c r="BA55" s="123"/>
      <c r="BB55" s="123"/>
      <c r="BC55" s="123"/>
      <c r="BD55" s="123"/>
      <c r="BE55" s="141"/>
      <c r="BF55" s="122"/>
      <c r="BG55" s="123"/>
      <c r="BH55" s="123"/>
      <c r="BI55" s="123"/>
      <c r="BJ55" s="123"/>
      <c r="BK55" s="123"/>
      <c r="BL55" s="141"/>
      <c r="BM55" s="389"/>
      <c r="BN55" s="390"/>
      <c r="BO55" s="390"/>
      <c r="BP55" s="390"/>
      <c r="BQ55" s="390"/>
      <c r="BR55" s="390"/>
      <c r="BS55" s="390"/>
      <c r="BT55" s="390"/>
      <c r="BU55" s="390"/>
      <c r="BV55" s="390"/>
      <c r="BW55" s="390"/>
      <c r="BX55" s="390"/>
      <c r="BY55" s="390"/>
      <c r="BZ55" s="390"/>
      <c r="CA55" s="390"/>
      <c r="CB55" s="391"/>
      <c r="CF55" s="128"/>
      <c r="CG55" s="129"/>
      <c r="CH55" s="130"/>
      <c r="CI55" s="137" t="s">
        <v>79</v>
      </c>
      <c r="CJ55" s="138"/>
      <c r="CK55" s="138"/>
      <c r="CL55" s="138"/>
      <c r="CM55" s="138"/>
      <c r="CN55" s="138"/>
      <c r="CO55" s="138"/>
      <c r="CP55" s="139"/>
      <c r="CQ55" s="340">
        <f>L55</f>
        <v>3</v>
      </c>
      <c r="CR55" s="341"/>
      <c r="CS55" s="341"/>
      <c r="CT55" s="341"/>
      <c r="CU55" s="341"/>
      <c r="CV55" s="342"/>
      <c r="CW55" s="132"/>
      <c r="CX55" s="129"/>
      <c r="CY55" s="130"/>
      <c r="CZ55" s="237" t="s">
        <v>92</v>
      </c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9"/>
      <c r="DN55" s="328">
        <f>AI55</f>
      </c>
      <c r="DO55" s="329"/>
      <c r="DP55" s="329"/>
      <c r="DQ55" s="329"/>
      <c r="DR55" s="330"/>
      <c r="DS55" s="376"/>
      <c r="DT55" s="123"/>
      <c r="DU55" s="123"/>
      <c r="DV55" s="141"/>
      <c r="DW55" s="371"/>
      <c r="DX55" s="372"/>
      <c r="DY55" s="372"/>
      <c r="DZ55" s="372"/>
      <c r="EA55" s="372"/>
      <c r="EB55" s="372"/>
      <c r="EC55" s="373"/>
      <c r="ED55" s="371"/>
      <c r="EE55" s="372"/>
      <c r="EF55" s="372"/>
      <c r="EG55" s="372"/>
      <c r="EH55" s="372"/>
      <c r="EI55" s="372"/>
      <c r="EJ55" s="373"/>
      <c r="EK55" s="371"/>
      <c r="EL55" s="372"/>
      <c r="EM55" s="372"/>
      <c r="EN55" s="372"/>
      <c r="EO55" s="372"/>
      <c r="EP55" s="372"/>
      <c r="EQ55" s="373"/>
      <c r="ER55" s="389"/>
      <c r="ES55" s="390"/>
      <c r="ET55" s="390"/>
      <c r="EU55" s="390"/>
      <c r="EV55" s="390"/>
      <c r="EW55" s="390"/>
      <c r="EX55" s="390"/>
      <c r="EY55" s="390"/>
      <c r="EZ55" s="390"/>
      <c r="FA55" s="390"/>
      <c r="FB55" s="390"/>
      <c r="FC55" s="390"/>
      <c r="FD55" s="390"/>
      <c r="FE55" s="390"/>
      <c r="FF55" s="390"/>
      <c r="FG55" s="391"/>
    </row>
    <row r="56" spans="1:163" ht="9" customHeight="1">
      <c r="A56" s="128"/>
      <c r="B56" s="129"/>
      <c r="C56" s="130"/>
      <c r="D56" s="119"/>
      <c r="E56" s="120"/>
      <c r="F56" s="120"/>
      <c r="G56" s="120"/>
      <c r="H56" s="120"/>
      <c r="I56" s="120"/>
      <c r="J56" s="120"/>
      <c r="K56" s="140"/>
      <c r="L56" s="119"/>
      <c r="M56" s="120"/>
      <c r="N56" s="120"/>
      <c r="O56" s="120"/>
      <c r="P56" s="120"/>
      <c r="Q56" s="140"/>
      <c r="R56" s="132"/>
      <c r="S56" s="129"/>
      <c r="T56" s="130"/>
      <c r="U56" s="250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2"/>
      <c r="AI56" s="258"/>
      <c r="AJ56" s="259"/>
      <c r="AK56" s="259"/>
      <c r="AL56" s="259"/>
      <c r="AM56" s="260"/>
      <c r="AN56" s="374">
        <v>3</v>
      </c>
      <c r="AO56" s="138"/>
      <c r="AP56" s="138"/>
      <c r="AQ56" s="139"/>
      <c r="AR56" s="137">
        <f>IF($FJ$4="","",IF(VLOOKUP($FJ$4,'入力用'!$E$13:$BE$55,44)="","",VLOOKUP($FJ$4,'入力用'!$E$13:$BE$55,44)))</f>
        <v>58</v>
      </c>
      <c r="AS56" s="138"/>
      <c r="AT56" s="138"/>
      <c r="AU56" s="138"/>
      <c r="AV56" s="138"/>
      <c r="AW56" s="138"/>
      <c r="AX56" s="139"/>
      <c r="AY56" s="137">
        <f>IF($FJ$4="","",IF(VLOOKUP($FJ$4,'入力用'!$E$13:$BE$55,45)="","",VLOOKUP($FJ$4,'入力用'!$E$13:$BE$55,45)))</f>
        <v>48</v>
      </c>
      <c r="AZ56" s="138"/>
      <c r="BA56" s="138"/>
      <c r="BB56" s="138"/>
      <c r="BC56" s="138"/>
      <c r="BD56" s="138"/>
      <c r="BE56" s="139"/>
      <c r="BF56" s="137">
        <f>IF($FJ$4="","",IF(VLOOKUP($FJ$4,'入力用'!$E$13:$BE$55,46)="","",VLOOKUP($FJ$4,'入力用'!$E$13:$BE$55,46)))</f>
        <v>7</v>
      </c>
      <c r="BG56" s="138"/>
      <c r="BH56" s="138"/>
      <c r="BI56" s="138"/>
      <c r="BJ56" s="138"/>
      <c r="BK56" s="138"/>
      <c r="BL56" s="139"/>
      <c r="BM56" s="384" t="str">
        <f>IF($FJ$4="","",IF(VLOOKUP($FJ$4,'入力用'!$E$13:$BE$55,47)="","",VLOOKUP($FJ$4,'入力用'!$E$13:$BE$55,47)))</f>
        <v>腹痛，頭痛</v>
      </c>
      <c r="BN56" s="385"/>
      <c r="BO56" s="385"/>
      <c r="BP56" s="385"/>
      <c r="BQ56" s="385"/>
      <c r="BR56" s="385"/>
      <c r="BS56" s="385"/>
      <c r="BT56" s="385"/>
      <c r="BU56" s="385"/>
      <c r="BV56" s="385"/>
      <c r="BW56" s="385"/>
      <c r="BX56" s="385"/>
      <c r="BY56" s="385"/>
      <c r="BZ56" s="385"/>
      <c r="CA56" s="385"/>
      <c r="CB56" s="386"/>
      <c r="CF56" s="128"/>
      <c r="CG56" s="129"/>
      <c r="CH56" s="130"/>
      <c r="CI56" s="119"/>
      <c r="CJ56" s="120"/>
      <c r="CK56" s="120"/>
      <c r="CL56" s="120"/>
      <c r="CM56" s="120"/>
      <c r="CN56" s="120"/>
      <c r="CO56" s="120"/>
      <c r="CP56" s="140"/>
      <c r="CQ56" s="343"/>
      <c r="CR56" s="344"/>
      <c r="CS56" s="344"/>
      <c r="CT56" s="344"/>
      <c r="CU56" s="344"/>
      <c r="CV56" s="345"/>
      <c r="CW56" s="132"/>
      <c r="CX56" s="129"/>
      <c r="CY56" s="130"/>
      <c r="CZ56" s="250"/>
      <c r="DA56" s="251"/>
      <c r="DB56" s="251"/>
      <c r="DC56" s="251"/>
      <c r="DD56" s="251"/>
      <c r="DE56" s="251"/>
      <c r="DF56" s="251"/>
      <c r="DG56" s="251"/>
      <c r="DH56" s="251"/>
      <c r="DI56" s="251"/>
      <c r="DJ56" s="251"/>
      <c r="DK56" s="251"/>
      <c r="DL56" s="251"/>
      <c r="DM56" s="252"/>
      <c r="DN56" s="331"/>
      <c r="DO56" s="332"/>
      <c r="DP56" s="332"/>
      <c r="DQ56" s="332"/>
      <c r="DR56" s="333"/>
      <c r="DS56" s="374">
        <v>3</v>
      </c>
      <c r="DT56" s="138"/>
      <c r="DU56" s="138"/>
      <c r="DV56" s="139"/>
      <c r="DW56" s="368">
        <f>AR56</f>
        <v>58</v>
      </c>
      <c r="DX56" s="158"/>
      <c r="DY56" s="158"/>
      <c r="DZ56" s="158"/>
      <c r="EA56" s="158"/>
      <c r="EB56" s="158"/>
      <c r="EC56" s="369"/>
      <c r="ED56" s="368">
        <f>AY56</f>
        <v>48</v>
      </c>
      <c r="EE56" s="158"/>
      <c r="EF56" s="158"/>
      <c r="EG56" s="158"/>
      <c r="EH56" s="158"/>
      <c r="EI56" s="158"/>
      <c r="EJ56" s="369"/>
      <c r="EK56" s="368">
        <f>BF56</f>
        <v>7</v>
      </c>
      <c r="EL56" s="158"/>
      <c r="EM56" s="158"/>
      <c r="EN56" s="158"/>
      <c r="EO56" s="158"/>
      <c r="EP56" s="158"/>
      <c r="EQ56" s="369"/>
      <c r="ER56" s="384" t="str">
        <f>BM56</f>
        <v>腹痛，頭痛</v>
      </c>
      <c r="ES56" s="385"/>
      <c r="ET56" s="385"/>
      <c r="EU56" s="385"/>
      <c r="EV56" s="385"/>
      <c r="EW56" s="385"/>
      <c r="EX56" s="385"/>
      <c r="EY56" s="385"/>
      <c r="EZ56" s="385"/>
      <c r="FA56" s="385"/>
      <c r="FB56" s="385"/>
      <c r="FC56" s="385"/>
      <c r="FD56" s="385"/>
      <c r="FE56" s="385"/>
      <c r="FF56" s="385"/>
      <c r="FG56" s="386"/>
    </row>
    <row r="57" spans="1:163" ht="9" customHeight="1">
      <c r="A57" s="128"/>
      <c r="B57" s="129"/>
      <c r="C57" s="130"/>
      <c r="D57" s="119"/>
      <c r="E57" s="120"/>
      <c r="F57" s="120"/>
      <c r="G57" s="120"/>
      <c r="H57" s="120"/>
      <c r="I57" s="120"/>
      <c r="J57" s="120"/>
      <c r="K57" s="140"/>
      <c r="L57" s="119"/>
      <c r="M57" s="120"/>
      <c r="N57" s="120"/>
      <c r="O57" s="120"/>
      <c r="P57" s="120"/>
      <c r="Q57" s="140"/>
      <c r="R57" s="132"/>
      <c r="S57" s="129"/>
      <c r="T57" s="130"/>
      <c r="U57" s="250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2"/>
      <c r="AI57" s="258"/>
      <c r="AJ57" s="259"/>
      <c r="AK57" s="259"/>
      <c r="AL57" s="259"/>
      <c r="AM57" s="260"/>
      <c r="AN57" s="375"/>
      <c r="AO57" s="120"/>
      <c r="AP57" s="120"/>
      <c r="AQ57" s="140"/>
      <c r="AR57" s="119"/>
      <c r="AS57" s="120"/>
      <c r="AT57" s="120"/>
      <c r="AU57" s="120"/>
      <c r="AV57" s="120"/>
      <c r="AW57" s="120"/>
      <c r="AX57" s="140"/>
      <c r="AY57" s="119"/>
      <c r="AZ57" s="120"/>
      <c r="BA57" s="120"/>
      <c r="BB57" s="120"/>
      <c r="BC57" s="120"/>
      <c r="BD57" s="120"/>
      <c r="BE57" s="140"/>
      <c r="BF57" s="119"/>
      <c r="BG57" s="120"/>
      <c r="BH57" s="120"/>
      <c r="BI57" s="120"/>
      <c r="BJ57" s="120"/>
      <c r="BK57" s="120"/>
      <c r="BL57" s="140"/>
      <c r="BM57" s="387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388"/>
      <c r="CF57" s="128"/>
      <c r="CG57" s="129"/>
      <c r="CH57" s="130"/>
      <c r="CI57" s="119"/>
      <c r="CJ57" s="120"/>
      <c r="CK57" s="120"/>
      <c r="CL57" s="120"/>
      <c r="CM57" s="120"/>
      <c r="CN57" s="120"/>
      <c r="CO57" s="120"/>
      <c r="CP57" s="140"/>
      <c r="CQ57" s="343"/>
      <c r="CR57" s="344"/>
      <c r="CS57" s="344"/>
      <c r="CT57" s="344"/>
      <c r="CU57" s="344"/>
      <c r="CV57" s="345"/>
      <c r="CW57" s="132"/>
      <c r="CX57" s="129"/>
      <c r="CY57" s="130"/>
      <c r="CZ57" s="250"/>
      <c r="DA57" s="251"/>
      <c r="DB57" s="251"/>
      <c r="DC57" s="251"/>
      <c r="DD57" s="251"/>
      <c r="DE57" s="251"/>
      <c r="DF57" s="251"/>
      <c r="DG57" s="251"/>
      <c r="DH57" s="251"/>
      <c r="DI57" s="251"/>
      <c r="DJ57" s="251"/>
      <c r="DK57" s="251"/>
      <c r="DL57" s="251"/>
      <c r="DM57" s="252"/>
      <c r="DN57" s="331"/>
      <c r="DO57" s="332"/>
      <c r="DP57" s="332"/>
      <c r="DQ57" s="332"/>
      <c r="DR57" s="333"/>
      <c r="DS57" s="375"/>
      <c r="DT57" s="120"/>
      <c r="DU57" s="120"/>
      <c r="DV57" s="140"/>
      <c r="DW57" s="370"/>
      <c r="DX57" s="159"/>
      <c r="DY57" s="159"/>
      <c r="DZ57" s="159"/>
      <c r="EA57" s="159"/>
      <c r="EB57" s="159"/>
      <c r="EC57" s="268"/>
      <c r="ED57" s="370"/>
      <c r="EE57" s="159"/>
      <c r="EF57" s="159"/>
      <c r="EG57" s="159"/>
      <c r="EH57" s="159"/>
      <c r="EI57" s="159"/>
      <c r="EJ57" s="268"/>
      <c r="EK57" s="370"/>
      <c r="EL57" s="159"/>
      <c r="EM57" s="159"/>
      <c r="EN57" s="159"/>
      <c r="EO57" s="159"/>
      <c r="EP57" s="159"/>
      <c r="EQ57" s="268"/>
      <c r="ER57" s="387"/>
      <c r="ES57" s="299"/>
      <c r="ET57" s="299"/>
      <c r="EU57" s="299"/>
      <c r="EV57" s="299"/>
      <c r="EW57" s="299"/>
      <c r="EX57" s="299"/>
      <c r="EY57" s="299"/>
      <c r="EZ57" s="299"/>
      <c r="FA57" s="299"/>
      <c r="FB57" s="299"/>
      <c r="FC57" s="299"/>
      <c r="FD57" s="299"/>
      <c r="FE57" s="299"/>
      <c r="FF57" s="299"/>
      <c r="FG57" s="388"/>
    </row>
    <row r="58" spans="1:163" ht="9" customHeight="1">
      <c r="A58" s="128"/>
      <c r="B58" s="129"/>
      <c r="C58" s="130"/>
      <c r="D58" s="122"/>
      <c r="E58" s="123"/>
      <c r="F58" s="123"/>
      <c r="G58" s="123"/>
      <c r="H58" s="123"/>
      <c r="I58" s="123"/>
      <c r="J58" s="123"/>
      <c r="K58" s="141"/>
      <c r="L58" s="122"/>
      <c r="M58" s="123"/>
      <c r="N58" s="123"/>
      <c r="O58" s="123"/>
      <c r="P58" s="123"/>
      <c r="Q58" s="141"/>
      <c r="R58" s="132"/>
      <c r="S58" s="129"/>
      <c r="T58" s="130"/>
      <c r="U58" s="253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5"/>
      <c r="AI58" s="261"/>
      <c r="AJ58" s="262"/>
      <c r="AK58" s="262"/>
      <c r="AL58" s="262"/>
      <c r="AM58" s="263"/>
      <c r="AN58" s="376"/>
      <c r="AO58" s="123"/>
      <c r="AP58" s="123"/>
      <c r="AQ58" s="141"/>
      <c r="AR58" s="122"/>
      <c r="AS58" s="123"/>
      <c r="AT58" s="123"/>
      <c r="AU58" s="123"/>
      <c r="AV58" s="123"/>
      <c r="AW58" s="123"/>
      <c r="AX58" s="141"/>
      <c r="AY58" s="122"/>
      <c r="AZ58" s="123"/>
      <c r="BA58" s="123"/>
      <c r="BB58" s="123"/>
      <c r="BC58" s="123"/>
      <c r="BD58" s="123"/>
      <c r="BE58" s="141"/>
      <c r="BF58" s="122"/>
      <c r="BG58" s="123"/>
      <c r="BH58" s="123"/>
      <c r="BI58" s="123"/>
      <c r="BJ58" s="123"/>
      <c r="BK58" s="123"/>
      <c r="BL58" s="141"/>
      <c r="BM58" s="389"/>
      <c r="BN58" s="390"/>
      <c r="BO58" s="390"/>
      <c r="BP58" s="390"/>
      <c r="BQ58" s="390"/>
      <c r="BR58" s="390"/>
      <c r="BS58" s="390"/>
      <c r="BT58" s="390"/>
      <c r="BU58" s="390"/>
      <c r="BV58" s="390"/>
      <c r="BW58" s="390"/>
      <c r="BX58" s="390"/>
      <c r="BY58" s="390"/>
      <c r="BZ58" s="390"/>
      <c r="CA58" s="390"/>
      <c r="CB58" s="391"/>
      <c r="CF58" s="128"/>
      <c r="CG58" s="129"/>
      <c r="CH58" s="130"/>
      <c r="CI58" s="122"/>
      <c r="CJ58" s="123"/>
      <c r="CK58" s="123"/>
      <c r="CL58" s="123"/>
      <c r="CM58" s="123"/>
      <c r="CN58" s="123"/>
      <c r="CO58" s="123"/>
      <c r="CP58" s="141"/>
      <c r="CQ58" s="364"/>
      <c r="CR58" s="365"/>
      <c r="CS58" s="365"/>
      <c r="CT58" s="365"/>
      <c r="CU58" s="365"/>
      <c r="CV58" s="366"/>
      <c r="CW58" s="132"/>
      <c r="CX58" s="129"/>
      <c r="CY58" s="130"/>
      <c r="CZ58" s="253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5"/>
      <c r="DN58" s="334"/>
      <c r="DO58" s="335"/>
      <c r="DP58" s="335"/>
      <c r="DQ58" s="335"/>
      <c r="DR58" s="336"/>
      <c r="DS58" s="376"/>
      <c r="DT58" s="123"/>
      <c r="DU58" s="123"/>
      <c r="DV58" s="141"/>
      <c r="DW58" s="371"/>
      <c r="DX58" s="372"/>
      <c r="DY58" s="372"/>
      <c r="DZ58" s="372"/>
      <c r="EA58" s="372"/>
      <c r="EB58" s="372"/>
      <c r="EC58" s="373"/>
      <c r="ED58" s="371"/>
      <c r="EE58" s="372"/>
      <c r="EF58" s="372"/>
      <c r="EG58" s="372"/>
      <c r="EH58" s="372"/>
      <c r="EI58" s="372"/>
      <c r="EJ58" s="373"/>
      <c r="EK58" s="371"/>
      <c r="EL58" s="372"/>
      <c r="EM58" s="372"/>
      <c r="EN58" s="372"/>
      <c r="EO58" s="372"/>
      <c r="EP58" s="372"/>
      <c r="EQ58" s="373"/>
      <c r="ER58" s="389"/>
      <c r="ES58" s="390"/>
      <c r="ET58" s="390"/>
      <c r="EU58" s="390"/>
      <c r="EV58" s="390"/>
      <c r="EW58" s="390"/>
      <c r="EX58" s="390"/>
      <c r="EY58" s="390"/>
      <c r="EZ58" s="390"/>
      <c r="FA58" s="390"/>
      <c r="FB58" s="390"/>
      <c r="FC58" s="390"/>
      <c r="FD58" s="390"/>
      <c r="FE58" s="390"/>
      <c r="FF58" s="390"/>
      <c r="FG58" s="391"/>
    </row>
    <row r="59" spans="1:163" ht="9" customHeight="1">
      <c r="A59" s="128"/>
      <c r="B59" s="129"/>
      <c r="C59" s="130"/>
      <c r="D59" s="137" t="s">
        <v>80</v>
      </c>
      <c r="E59" s="138"/>
      <c r="F59" s="138"/>
      <c r="G59" s="138"/>
      <c r="H59" s="138"/>
      <c r="I59" s="138"/>
      <c r="J59" s="138"/>
      <c r="K59" s="139"/>
      <c r="L59" s="137">
        <f>IF($FJ$4="","",IF(VLOOKUP($FJ$4,'入力用'!$E$13:$BE$55,19)="","",VLOOKUP($FJ$4,'入力用'!$E$13:$BE$55,19)))</f>
        <v>2</v>
      </c>
      <c r="M59" s="138"/>
      <c r="N59" s="138"/>
      <c r="O59" s="138"/>
      <c r="P59" s="138"/>
      <c r="Q59" s="139"/>
      <c r="R59" s="132"/>
      <c r="S59" s="129"/>
      <c r="T59" s="130"/>
      <c r="U59" s="237" t="s">
        <v>93</v>
      </c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9"/>
      <c r="AI59" s="246">
        <f>IF($FJ$4="","",IF(VLOOKUP($FJ$4,'入力用'!$E$13:$BE$55,29)="","",VLOOKUP($FJ$4,'入力用'!$E$13:$BE$55,29)))</f>
      </c>
      <c r="AJ59" s="256"/>
      <c r="AK59" s="256"/>
      <c r="AL59" s="256"/>
      <c r="AM59" s="257"/>
      <c r="AN59" s="374" t="s">
        <v>105</v>
      </c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9"/>
      <c r="BH59" s="377" t="s">
        <v>124</v>
      </c>
      <c r="BI59" s="378"/>
      <c r="BJ59" s="378"/>
      <c r="BK59" s="378"/>
      <c r="BL59" s="378"/>
      <c r="BM59" s="378"/>
      <c r="BN59" s="378"/>
      <c r="BO59" s="378"/>
      <c r="BP59" s="378"/>
      <c r="BQ59" s="378"/>
      <c r="BR59" s="378"/>
      <c r="BS59" s="378"/>
      <c r="BT59" s="378"/>
      <c r="BU59" s="378"/>
      <c r="BV59" s="378"/>
      <c r="BW59" s="378"/>
      <c r="BX59" s="378"/>
      <c r="BY59" s="378"/>
      <c r="BZ59" s="378"/>
      <c r="CA59" s="378"/>
      <c r="CB59" s="379"/>
      <c r="CF59" s="128"/>
      <c r="CG59" s="129"/>
      <c r="CH59" s="130"/>
      <c r="CI59" s="137" t="s">
        <v>80</v>
      </c>
      <c r="CJ59" s="138"/>
      <c r="CK59" s="138"/>
      <c r="CL59" s="138"/>
      <c r="CM59" s="138"/>
      <c r="CN59" s="138"/>
      <c r="CO59" s="138"/>
      <c r="CP59" s="139"/>
      <c r="CQ59" s="340">
        <f>L59</f>
        <v>2</v>
      </c>
      <c r="CR59" s="341"/>
      <c r="CS59" s="341"/>
      <c r="CT59" s="341"/>
      <c r="CU59" s="341"/>
      <c r="CV59" s="342"/>
      <c r="CW59" s="132"/>
      <c r="CX59" s="129"/>
      <c r="CY59" s="130"/>
      <c r="CZ59" s="237" t="s">
        <v>93</v>
      </c>
      <c r="DA59" s="248"/>
      <c r="DB59" s="248"/>
      <c r="DC59" s="248"/>
      <c r="DD59" s="248"/>
      <c r="DE59" s="248"/>
      <c r="DF59" s="248"/>
      <c r="DG59" s="248"/>
      <c r="DH59" s="248"/>
      <c r="DI59" s="248"/>
      <c r="DJ59" s="248"/>
      <c r="DK59" s="248"/>
      <c r="DL59" s="248"/>
      <c r="DM59" s="249"/>
      <c r="DN59" s="328">
        <f>AI59</f>
      </c>
      <c r="DO59" s="329"/>
      <c r="DP59" s="329"/>
      <c r="DQ59" s="329"/>
      <c r="DR59" s="330"/>
      <c r="DS59" s="374" t="s">
        <v>105</v>
      </c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9"/>
      <c r="EM59" s="377" t="s">
        <v>124</v>
      </c>
      <c r="EN59" s="378"/>
      <c r="EO59" s="378"/>
      <c r="EP59" s="378"/>
      <c r="EQ59" s="378"/>
      <c r="ER59" s="378"/>
      <c r="ES59" s="378"/>
      <c r="ET59" s="378"/>
      <c r="EU59" s="378"/>
      <c r="EV59" s="378"/>
      <c r="EW59" s="378"/>
      <c r="EX59" s="378"/>
      <c r="EY59" s="378"/>
      <c r="EZ59" s="378"/>
      <c r="FA59" s="378"/>
      <c r="FB59" s="378"/>
      <c r="FC59" s="378"/>
      <c r="FD59" s="378"/>
      <c r="FE59" s="378"/>
      <c r="FF59" s="378"/>
      <c r="FG59" s="379"/>
    </row>
    <row r="60" spans="1:163" ht="9" customHeight="1">
      <c r="A60" s="128"/>
      <c r="B60" s="129"/>
      <c r="C60" s="130"/>
      <c r="D60" s="119"/>
      <c r="E60" s="120"/>
      <c r="F60" s="120"/>
      <c r="G60" s="120"/>
      <c r="H60" s="120"/>
      <c r="I60" s="120"/>
      <c r="J60" s="120"/>
      <c r="K60" s="140"/>
      <c r="L60" s="119"/>
      <c r="M60" s="120"/>
      <c r="N60" s="120"/>
      <c r="O60" s="120"/>
      <c r="P60" s="120"/>
      <c r="Q60" s="140"/>
      <c r="R60" s="132"/>
      <c r="S60" s="129"/>
      <c r="T60" s="130"/>
      <c r="U60" s="250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2"/>
      <c r="AI60" s="258"/>
      <c r="AJ60" s="259"/>
      <c r="AK60" s="259"/>
      <c r="AL60" s="259"/>
      <c r="AM60" s="260"/>
      <c r="AN60" s="375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40"/>
      <c r="BH60" s="283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380"/>
      <c r="CF60" s="128"/>
      <c r="CG60" s="129"/>
      <c r="CH60" s="130"/>
      <c r="CI60" s="119"/>
      <c r="CJ60" s="120"/>
      <c r="CK60" s="120"/>
      <c r="CL60" s="120"/>
      <c r="CM60" s="120"/>
      <c r="CN60" s="120"/>
      <c r="CO60" s="120"/>
      <c r="CP60" s="140"/>
      <c r="CQ60" s="343"/>
      <c r="CR60" s="344"/>
      <c r="CS60" s="344"/>
      <c r="CT60" s="344"/>
      <c r="CU60" s="344"/>
      <c r="CV60" s="345"/>
      <c r="CW60" s="132"/>
      <c r="CX60" s="129"/>
      <c r="CY60" s="130"/>
      <c r="CZ60" s="250"/>
      <c r="DA60" s="251"/>
      <c r="DB60" s="251"/>
      <c r="DC60" s="251"/>
      <c r="DD60" s="251"/>
      <c r="DE60" s="251"/>
      <c r="DF60" s="251"/>
      <c r="DG60" s="251"/>
      <c r="DH60" s="251"/>
      <c r="DI60" s="251"/>
      <c r="DJ60" s="251"/>
      <c r="DK60" s="251"/>
      <c r="DL60" s="251"/>
      <c r="DM60" s="252"/>
      <c r="DN60" s="331"/>
      <c r="DO60" s="332"/>
      <c r="DP60" s="332"/>
      <c r="DQ60" s="332"/>
      <c r="DR60" s="333"/>
      <c r="DS60" s="375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120"/>
      <c r="EJ60" s="120"/>
      <c r="EK60" s="120"/>
      <c r="EL60" s="140"/>
      <c r="EM60" s="283"/>
      <c r="EN60" s="284"/>
      <c r="EO60" s="284"/>
      <c r="EP60" s="284"/>
      <c r="EQ60" s="284"/>
      <c r="ER60" s="284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380"/>
    </row>
    <row r="61" spans="1:163" ht="9" customHeight="1">
      <c r="A61" s="128"/>
      <c r="B61" s="129"/>
      <c r="C61" s="130"/>
      <c r="D61" s="119"/>
      <c r="E61" s="120"/>
      <c r="F61" s="120"/>
      <c r="G61" s="120"/>
      <c r="H61" s="120"/>
      <c r="I61" s="120"/>
      <c r="J61" s="120"/>
      <c r="K61" s="140"/>
      <c r="L61" s="119"/>
      <c r="M61" s="120"/>
      <c r="N61" s="120"/>
      <c r="O61" s="120"/>
      <c r="P61" s="120"/>
      <c r="Q61" s="140"/>
      <c r="R61" s="132"/>
      <c r="S61" s="129"/>
      <c r="T61" s="130"/>
      <c r="U61" s="250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2"/>
      <c r="AI61" s="258"/>
      <c r="AJ61" s="259"/>
      <c r="AK61" s="259"/>
      <c r="AL61" s="259"/>
      <c r="AM61" s="260"/>
      <c r="AN61" s="376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41"/>
      <c r="BH61" s="381"/>
      <c r="BI61" s="382"/>
      <c r="BJ61" s="382"/>
      <c r="BK61" s="382"/>
      <c r="BL61" s="382"/>
      <c r="BM61" s="382"/>
      <c r="BN61" s="382"/>
      <c r="BO61" s="382"/>
      <c r="BP61" s="382"/>
      <c r="BQ61" s="382"/>
      <c r="BR61" s="382"/>
      <c r="BS61" s="382"/>
      <c r="BT61" s="382"/>
      <c r="BU61" s="382"/>
      <c r="BV61" s="382"/>
      <c r="BW61" s="382"/>
      <c r="BX61" s="382"/>
      <c r="BY61" s="382"/>
      <c r="BZ61" s="382"/>
      <c r="CA61" s="382"/>
      <c r="CB61" s="383"/>
      <c r="CF61" s="128"/>
      <c r="CG61" s="129"/>
      <c r="CH61" s="130"/>
      <c r="CI61" s="119"/>
      <c r="CJ61" s="120"/>
      <c r="CK61" s="120"/>
      <c r="CL61" s="120"/>
      <c r="CM61" s="120"/>
      <c r="CN61" s="120"/>
      <c r="CO61" s="120"/>
      <c r="CP61" s="140"/>
      <c r="CQ61" s="343"/>
      <c r="CR61" s="344"/>
      <c r="CS61" s="344"/>
      <c r="CT61" s="344"/>
      <c r="CU61" s="344"/>
      <c r="CV61" s="345"/>
      <c r="CW61" s="132"/>
      <c r="CX61" s="129"/>
      <c r="CY61" s="130"/>
      <c r="CZ61" s="250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2"/>
      <c r="DN61" s="331"/>
      <c r="DO61" s="332"/>
      <c r="DP61" s="332"/>
      <c r="DQ61" s="332"/>
      <c r="DR61" s="333"/>
      <c r="DS61" s="376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41"/>
      <c r="EM61" s="381"/>
      <c r="EN61" s="382"/>
      <c r="EO61" s="382"/>
      <c r="EP61" s="382"/>
      <c r="EQ61" s="382"/>
      <c r="ER61" s="382"/>
      <c r="ES61" s="382"/>
      <c r="ET61" s="382"/>
      <c r="EU61" s="382"/>
      <c r="EV61" s="382"/>
      <c r="EW61" s="382"/>
      <c r="EX61" s="382"/>
      <c r="EY61" s="382"/>
      <c r="EZ61" s="382"/>
      <c r="FA61" s="382"/>
      <c r="FB61" s="382"/>
      <c r="FC61" s="382"/>
      <c r="FD61" s="382"/>
      <c r="FE61" s="382"/>
      <c r="FF61" s="382"/>
      <c r="FG61" s="383"/>
    </row>
    <row r="62" spans="1:163" ht="9" customHeight="1">
      <c r="A62" s="128"/>
      <c r="B62" s="129"/>
      <c r="C62" s="130"/>
      <c r="D62" s="122"/>
      <c r="E62" s="123"/>
      <c r="F62" s="123"/>
      <c r="G62" s="123"/>
      <c r="H62" s="123"/>
      <c r="I62" s="123"/>
      <c r="J62" s="123"/>
      <c r="K62" s="141"/>
      <c r="L62" s="122"/>
      <c r="M62" s="123"/>
      <c r="N62" s="123"/>
      <c r="O62" s="123"/>
      <c r="P62" s="123"/>
      <c r="Q62" s="141"/>
      <c r="R62" s="132"/>
      <c r="S62" s="129"/>
      <c r="T62" s="130"/>
      <c r="U62" s="253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5"/>
      <c r="AI62" s="261"/>
      <c r="AJ62" s="262"/>
      <c r="AK62" s="262"/>
      <c r="AL62" s="262"/>
      <c r="AM62" s="263"/>
      <c r="AN62" s="167" t="str">
        <f>IF($FJ$4="","",IF(VLOOKUP($FJ$4,'入力用'!$E$13:$BE$55,49)="","",VLOOKUP($FJ$4,'入力用'!$E$13:$BE$55,49)))</f>
        <v>パソコン
釣り</v>
      </c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9"/>
      <c r="BH62" s="176" t="str">
        <f>IF($FJ$4="","",IF(VLOOKUP($FJ$4,'入力用'!$E$13:$BE$55,50)="","",VLOOKUP($FJ$4,'入力用'!$E$13:$BE$55,50)))</f>
        <v>「地元の産業」というテーマにそって，商店街について調べてまとめていました。</v>
      </c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77"/>
      <c r="CF62" s="128"/>
      <c r="CG62" s="129"/>
      <c r="CH62" s="130"/>
      <c r="CI62" s="122"/>
      <c r="CJ62" s="123"/>
      <c r="CK62" s="123"/>
      <c r="CL62" s="123"/>
      <c r="CM62" s="123"/>
      <c r="CN62" s="123"/>
      <c r="CO62" s="123"/>
      <c r="CP62" s="141"/>
      <c r="CQ62" s="364"/>
      <c r="CR62" s="365"/>
      <c r="CS62" s="365"/>
      <c r="CT62" s="365"/>
      <c r="CU62" s="365"/>
      <c r="CV62" s="366"/>
      <c r="CW62" s="132"/>
      <c r="CX62" s="129"/>
      <c r="CY62" s="130"/>
      <c r="CZ62" s="253"/>
      <c r="DA62" s="254"/>
      <c r="DB62" s="254"/>
      <c r="DC62" s="254"/>
      <c r="DD62" s="254"/>
      <c r="DE62" s="254"/>
      <c r="DF62" s="254"/>
      <c r="DG62" s="254"/>
      <c r="DH62" s="254"/>
      <c r="DI62" s="254"/>
      <c r="DJ62" s="254"/>
      <c r="DK62" s="254"/>
      <c r="DL62" s="254"/>
      <c r="DM62" s="255"/>
      <c r="DN62" s="334"/>
      <c r="DO62" s="335"/>
      <c r="DP62" s="335"/>
      <c r="DQ62" s="335"/>
      <c r="DR62" s="336"/>
      <c r="DS62" s="222" t="str">
        <f>AN62</f>
        <v>パソコン
釣り</v>
      </c>
      <c r="DT62" s="223"/>
      <c r="DU62" s="223"/>
      <c r="DV62" s="223"/>
      <c r="DW62" s="223"/>
      <c r="DX62" s="223"/>
      <c r="DY62" s="223"/>
      <c r="DZ62" s="223"/>
      <c r="EA62" s="223"/>
      <c r="EB62" s="223"/>
      <c r="EC62" s="223"/>
      <c r="ED62" s="223"/>
      <c r="EE62" s="223"/>
      <c r="EF62" s="223"/>
      <c r="EG62" s="223"/>
      <c r="EH62" s="223"/>
      <c r="EI62" s="223"/>
      <c r="EJ62" s="223"/>
      <c r="EK62" s="223"/>
      <c r="EL62" s="224"/>
      <c r="EM62" s="231" t="str">
        <f>BH62</f>
        <v>「地元の産業」というテーマにそって，商店街について調べてまとめていました。</v>
      </c>
      <c r="EN62" s="223"/>
      <c r="EO62" s="223"/>
      <c r="EP62" s="223"/>
      <c r="EQ62" s="223"/>
      <c r="ER62" s="223"/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3"/>
      <c r="FF62" s="223"/>
      <c r="FG62" s="232"/>
    </row>
    <row r="63" spans="1:163" ht="9" customHeight="1">
      <c r="A63" s="128"/>
      <c r="B63" s="129"/>
      <c r="C63" s="130"/>
      <c r="D63" s="137" t="s">
        <v>81</v>
      </c>
      <c r="E63" s="138"/>
      <c r="F63" s="138"/>
      <c r="G63" s="138"/>
      <c r="H63" s="138"/>
      <c r="I63" s="138"/>
      <c r="J63" s="138"/>
      <c r="K63" s="139"/>
      <c r="L63" s="137">
        <f>IF($FJ$4="","",IF(VLOOKUP($FJ$4,'入力用'!$E$13:$BE$55,20)="","",VLOOKUP($FJ$4,'入力用'!$E$13:$BE$55,20)))</f>
        <v>1</v>
      </c>
      <c r="M63" s="138"/>
      <c r="N63" s="138"/>
      <c r="O63" s="138"/>
      <c r="P63" s="138"/>
      <c r="Q63" s="139"/>
      <c r="R63" s="132"/>
      <c r="S63" s="129"/>
      <c r="T63" s="130"/>
      <c r="U63" s="237" t="s">
        <v>94</v>
      </c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9"/>
      <c r="AI63" s="246">
        <f>IF($FJ$4="","",IF(VLOOKUP($FJ$4,'入力用'!$E$13:$BE$55,30)="","",VLOOKUP($FJ$4,'入力用'!$E$13:$BE$55,30)))</f>
      </c>
      <c r="AJ63" s="256"/>
      <c r="AK63" s="256"/>
      <c r="AL63" s="256"/>
      <c r="AM63" s="257"/>
      <c r="AN63" s="170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2"/>
      <c r="BH63" s="178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9"/>
      <c r="CF63" s="128"/>
      <c r="CG63" s="129"/>
      <c r="CH63" s="130"/>
      <c r="CI63" s="137" t="s">
        <v>81</v>
      </c>
      <c r="CJ63" s="138"/>
      <c r="CK63" s="138"/>
      <c r="CL63" s="138"/>
      <c r="CM63" s="138"/>
      <c r="CN63" s="138"/>
      <c r="CO63" s="138"/>
      <c r="CP63" s="139"/>
      <c r="CQ63" s="340">
        <f>L63</f>
        <v>1</v>
      </c>
      <c r="CR63" s="341"/>
      <c r="CS63" s="341"/>
      <c r="CT63" s="341"/>
      <c r="CU63" s="341"/>
      <c r="CV63" s="342"/>
      <c r="CW63" s="132"/>
      <c r="CX63" s="129"/>
      <c r="CY63" s="130"/>
      <c r="CZ63" s="237" t="s">
        <v>94</v>
      </c>
      <c r="DA63" s="248"/>
      <c r="DB63" s="248"/>
      <c r="DC63" s="248"/>
      <c r="DD63" s="248"/>
      <c r="DE63" s="248"/>
      <c r="DF63" s="248"/>
      <c r="DG63" s="248"/>
      <c r="DH63" s="248"/>
      <c r="DI63" s="248"/>
      <c r="DJ63" s="248"/>
      <c r="DK63" s="248"/>
      <c r="DL63" s="248"/>
      <c r="DM63" s="249"/>
      <c r="DN63" s="328">
        <f>AI63</f>
      </c>
      <c r="DO63" s="329"/>
      <c r="DP63" s="329"/>
      <c r="DQ63" s="329"/>
      <c r="DR63" s="330"/>
      <c r="DS63" s="225"/>
      <c r="DT63" s="226"/>
      <c r="DU63" s="226"/>
      <c r="DV63" s="226"/>
      <c r="DW63" s="226"/>
      <c r="DX63" s="226"/>
      <c r="DY63" s="226"/>
      <c r="DZ63" s="226"/>
      <c r="EA63" s="226"/>
      <c r="EB63" s="226"/>
      <c r="EC63" s="226"/>
      <c r="ED63" s="226"/>
      <c r="EE63" s="226"/>
      <c r="EF63" s="226"/>
      <c r="EG63" s="226"/>
      <c r="EH63" s="226"/>
      <c r="EI63" s="226"/>
      <c r="EJ63" s="226"/>
      <c r="EK63" s="226"/>
      <c r="EL63" s="227"/>
      <c r="EM63" s="233"/>
      <c r="EN63" s="226"/>
      <c r="EO63" s="226"/>
      <c r="EP63" s="226"/>
      <c r="EQ63" s="226"/>
      <c r="ER63" s="226"/>
      <c r="ES63" s="226"/>
      <c r="ET63" s="226"/>
      <c r="EU63" s="226"/>
      <c r="EV63" s="226"/>
      <c r="EW63" s="226"/>
      <c r="EX63" s="226"/>
      <c r="EY63" s="226"/>
      <c r="EZ63" s="226"/>
      <c r="FA63" s="226"/>
      <c r="FB63" s="226"/>
      <c r="FC63" s="226"/>
      <c r="FD63" s="226"/>
      <c r="FE63" s="226"/>
      <c r="FF63" s="226"/>
      <c r="FG63" s="234"/>
    </row>
    <row r="64" spans="1:163" ht="9" customHeight="1">
      <c r="A64" s="128"/>
      <c r="B64" s="129"/>
      <c r="C64" s="130"/>
      <c r="D64" s="119"/>
      <c r="E64" s="120"/>
      <c r="F64" s="120"/>
      <c r="G64" s="120"/>
      <c r="H64" s="120"/>
      <c r="I64" s="120"/>
      <c r="J64" s="120"/>
      <c r="K64" s="140"/>
      <c r="L64" s="119"/>
      <c r="M64" s="120"/>
      <c r="N64" s="120"/>
      <c r="O64" s="120"/>
      <c r="P64" s="120"/>
      <c r="Q64" s="140"/>
      <c r="R64" s="132"/>
      <c r="S64" s="129"/>
      <c r="T64" s="130"/>
      <c r="U64" s="250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2"/>
      <c r="AI64" s="258"/>
      <c r="AJ64" s="259"/>
      <c r="AK64" s="259"/>
      <c r="AL64" s="259"/>
      <c r="AM64" s="260"/>
      <c r="AN64" s="170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2"/>
      <c r="BH64" s="178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9"/>
      <c r="CF64" s="128"/>
      <c r="CG64" s="129"/>
      <c r="CH64" s="130"/>
      <c r="CI64" s="119"/>
      <c r="CJ64" s="120"/>
      <c r="CK64" s="120"/>
      <c r="CL64" s="120"/>
      <c r="CM64" s="120"/>
      <c r="CN64" s="120"/>
      <c r="CO64" s="120"/>
      <c r="CP64" s="140"/>
      <c r="CQ64" s="343"/>
      <c r="CR64" s="344"/>
      <c r="CS64" s="344"/>
      <c r="CT64" s="344"/>
      <c r="CU64" s="344"/>
      <c r="CV64" s="345"/>
      <c r="CW64" s="132"/>
      <c r="CX64" s="129"/>
      <c r="CY64" s="130"/>
      <c r="CZ64" s="250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2"/>
      <c r="DN64" s="331"/>
      <c r="DO64" s="332"/>
      <c r="DP64" s="332"/>
      <c r="DQ64" s="332"/>
      <c r="DR64" s="333"/>
      <c r="DS64" s="225"/>
      <c r="DT64" s="226"/>
      <c r="DU64" s="226"/>
      <c r="DV64" s="226"/>
      <c r="DW64" s="226"/>
      <c r="DX64" s="226"/>
      <c r="DY64" s="226"/>
      <c r="DZ64" s="226"/>
      <c r="EA64" s="226"/>
      <c r="EB64" s="226"/>
      <c r="EC64" s="226"/>
      <c r="ED64" s="226"/>
      <c r="EE64" s="226"/>
      <c r="EF64" s="226"/>
      <c r="EG64" s="226"/>
      <c r="EH64" s="226"/>
      <c r="EI64" s="226"/>
      <c r="EJ64" s="226"/>
      <c r="EK64" s="226"/>
      <c r="EL64" s="227"/>
      <c r="EM64" s="233"/>
      <c r="EN64" s="226"/>
      <c r="EO64" s="226"/>
      <c r="EP64" s="226"/>
      <c r="EQ64" s="226"/>
      <c r="ER64" s="226"/>
      <c r="ES64" s="226"/>
      <c r="ET64" s="226"/>
      <c r="EU64" s="226"/>
      <c r="EV64" s="226"/>
      <c r="EW64" s="226"/>
      <c r="EX64" s="226"/>
      <c r="EY64" s="226"/>
      <c r="EZ64" s="226"/>
      <c r="FA64" s="226"/>
      <c r="FB64" s="226"/>
      <c r="FC64" s="226"/>
      <c r="FD64" s="226"/>
      <c r="FE64" s="226"/>
      <c r="FF64" s="226"/>
      <c r="FG64" s="234"/>
    </row>
    <row r="65" spans="1:163" ht="9" customHeight="1">
      <c r="A65" s="128"/>
      <c r="B65" s="129"/>
      <c r="C65" s="130"/>
      <c r="D65" s="119"/>
      <c r="E65" s="120"/>
      <c r="F65" s="120"/>
      <c r="G65" s="120"/>
      <c r="H65" s="120"/>
      <c r="I65" s="120"/>
      <c r="J65" s="120"/>
      <c r="K65" s="140"/>
      <c r="L65" s="119"/>
      <c r="M65" s="120"/>
      <c r="N65" s="120"/>
      <c r="O65" s="120"/>
      <c r="P65" s="120"/>
      <c r="Q65" s="140"/>
      <c r="R65" s="132"/>
      <c r="S65" s="129"/>
      <c r="T65" s="130"/>
      <c r="U65" s="250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2"/>
      <c r="AI65" s="258"/>
      <c r="AJ65" s="259"/>
      <c r="AK65" s="259"/>
      <c r="AL65" s="259"/>
      <c r="AM65" s="260"/>
      <c r="AN65" s="170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2"/>
      <c r="BH65" s="178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9"/>
      <c r="CF65" s="128"/>
      <c r="CG65" s="129"/>
      <c r="CH65" s="130"/>
      <c r="CI65" s="119"/>
      <c r="CJ65" s="120"/>
      <c r="CK65" s="120"/>
      <c r="CL65" s="120"/>
      <c r="CM65" s="120"/>
      <c r="CN65" s="120"/>
      <c r="CO65" s="120"/>
      <c r="CP65" s="140"/>
      <c r="CQ65" s="343"/>
      <c r="CR65" s="344"/>
      <c r="CS65" s="344"/>
      <c r="CT65" s="344"/>
      <c r="CU65" s="344"/>
      <c r="CV65" s="345"/>
      <c r="CW65" s="132"/>
      <c r="CX65" s="129"/>
      <c r="CY65" s="130"/>
      <c r="CZ65" s="250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2"/>
      <c r="DN65" s="331"/>
      <c r="DO65" s="332"/>
      <c r="DP65" s="332"/>
      <c r="DQ65" s="332"/>
      <c r="DR65" s="333"/>
      <c r="DS65" s="225"/>
      <c r="DT65" s="226"/>
      <c r="DU65" s="226"/>
      <c r="DV65" s="226"/>
      <c r="DW65" s="226"/>
      <c r="DX65" s="226"/>
      <c r="DY65" s="226"/>
      <c r="DZ65" s="226"/>
      <c r="EA65" s="226"/>
      <c r="EB65" s="226"/>
      <c r="EC65" s="226"/>
      <c r="ED65" s="226"/>
      <c r="EE65" s="226"/>
      <c r="EF65" s="226"/>
      <c r="EG65" s="226"/>
      <c r="EH65" s="226"/>
      <c r="EI65" s="226"/>
      <c r="EJ65" s="226"/>
      <c r="EK65" s="226"/>
      <c r="EL65" s="227"/>
      <c r="EM65" s="233"/>
      <c r="EN65" s="226"/>
      <c r="EO65" s="226"/>
      <c r="EP65" s="226"/>
      <c r="EQ65" s="226"/>
      <c r="ER65" s="226"/>
      <c r="ES65" s="226"/>
      <c r="ET65" s="226"/>
      <c r="EU65" s="226"/>
      <c r="EV65" s="226"/>
      <c r="EW65" s="226"/>
      <c r="EX65" s="226"/>
      <c r="EY65" s="226"/>
      <c r="EZ65" s="226"/>
      <c r="FA65" s="226"/>
      <c r="FB65" s="226"/>
      <c r="FC65" s="226"/>
      <c r="FD65" s="226"/>
      <c r="FE65" s="226"/>
      <c r="FF65" s="226"/>
      <c r="FG65" s="234"/>
    </row>
    <row r="66" spans="1:163" ht="9" customHeight="1">
      <c r="A66" s="128"/>
      <c r="B66" s="129"/>
      <c r="C66" s="130"/>
      <c r="D66" s="122"/>
      <c r="E66" s="123"/>
      <c r="F66" s="123"/>
      <c r="G66" s="123"/>
      <c r="H66" s="123"/>
      <c r="I66" s="123"/>
      <c r="J66" s="123"/>
      <c r="K66" s="141"/>
      <c r="L66" s="122"/>
      <c r="M66" s="123"/>
      <c r="N66" s="123"/>
      <c r="O66" s="123"/>
      <c r="P66" s="123"/>
      <c r="Q66" s="141"/>
      <c r="R66" s="132"/>
      <c r="S66" s="129"/>
      <c r="T66" s="130"/>
      <c r="U66" s="253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5"/>
      <c r="AI66" s="261"/>
      <c r="AJ66" s="262"/>
      <c r="AK66" s="262"/>
      <c r="AL66" s="262"/>
      <c r="AM66" s="263"/>
      <c r="AN66" s="170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2"/>
      <c r="BH66" s="178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1"/>
      <c r="BX66" s="171"/>
      <c r="BY66" s="171"/>
      <c r="BZ66" s="171"/>
      <c r="CA66" s="171"/>
      <c r="CB66" s="179"/>
      <c r="CF66" s="128"/>
      <c r="CG66" s="129"/>
      <c r="CH66" s="130"/>
      <c r="CI66" s="122"/>
      <c r="CJ66" s="123"/>
      <c r="CK66" s="123"/>
      <c r="CL66" s="123"/>
      <c r="CM66" s="123"/>
      <c r="CN66" s="123"/>
      <c r="CO66" s="123"/>
      <c r="CP66" s="141"/>
      <c r="CQ66" s="364"/>
      <c r="CR66" s="365"/>
      <c r="CS66" s="365"/>
      <c r="CT66" s="365"/>
      <c r="CU66" s="365"/>
      <c r="CV66" s="366"/>
      <c r="CW66" s="132"/>
      <c r="CX66" s="129"/>
      <c r="CY66" s="130"/>
      <c r="CZ66" s="253"/>
      <c r="DA66" s="254"/>
      <c r="DB66" s="254"/>
      <c r="DC66" s="254"/>
      <c r="DD66" s="254"/>
      <c r="DE66" s="254"/>
      <c r="DF66" s="254"/>
      <c r="DG66" s="254"/>
      <c r="DH66" s="254"/>
      <c r="DI66" s="254"/>
      <c r="DJ66" s="254"/>
      <c r="DK66" s="254"/>
      <c r="DL66" s="254"/>
      <c r="DM66" s="255"/>
      <c r="DN66" s="334"/>
      <c r="DO66" s="335"/>
      <c r="DP66" s="335"/>
      <c r="DQ66" s="335"/>
      <c r="DR66" s="336"/>
      <c r="DS66" s="225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7"/>
      <c r="EM66" s="233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6"/>
      <c r="FC66" s="226"/>
      <c r="FD66" s="226"/>
      <c r="FE66" s="226"/>
      <c r="FF66" s="226"/>
      <c r="FG66" s="234"/>
    </row>
    <row r="67" spans="1:163" ht="9" customHeight="1">
      <c r="A67" s="128"/>
      <c r="B67" s="129"/>
      <c r="C67" s="130"/>
      <c r="D67" s="137" t="s">
        <v>82</v>
      </c>
      <c r="E67" s="143"/>
      <c r="F67" s="143"/>
      <c r="G67" s="143"/>
      <c r="H67" s="143"/>
      <c r="I67" s="143"/>
      <c r="J67" s="143"/>
      <c r="K67" s="144"/>
      <c r="L67" s="137">
        <f>IF($FJ$4="","",IF(VLOOKUP($FJ$4,'入力用'!$E$13:$BE$55,21)="","",VLOOKUP($FJ$4,'入力用'!$E$13:$BE$55,21)))</f>
        <v>3</v>
      </c>
      <c r="M67" s="143"/>
      <c r="N67" s="143"/>
      <c r="O67" s="143"/>
      <c r="P67" s="143"/>
      <c r="Q67" s="144"/>
      <c r="R67" s="132"/>
      <c r="S67" s="129"/>
      <c r="T67" s="130"/>
      <c r="U67" s="237" t="s">
        <v>95</v>
      </c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9"/>
      <c r="AI67" s="246">
        <f>IF($FJ$4="","",IF(VLOOKUP($FJ$4,'入力用'!$E$13:$BE$55,31)="","",VLOOKUP($FJ$4,'入力用'!$E$13:$BE$55,31)))</f>
      </c>
      <c r="AJ67" s="143"/>
      <c r="AK67" s="143"/>
      <c r="AL67" s="143"/>
      <c r="AM67" s="183"/>
      <c r="AN67" s="170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2"/>
      <c r="BH67" s="178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1"/>
      <c r="CA67" s="171"/>
      <c r="CB67" s="179"/>
      <c r="CF67" s="128"/>
      <c r="CG67" s="129"/>
      <c r="CH67" s="130"/>
      <c r="CI67" s="137" t="s">
        <v>82</v>
      </c>
      <c r="CJ67" s="138"/>
      <c r="CK67" s="138"/>
      <c r="CL67" s="138"/>
      <c r="CM67" s="138"/>
      <c r="CN67" s="138"/>
      <c r="CO67" s="138"/>
      <c r="CP67" s="139"/>
      <c r="CQ67" s="340">
        <f>L67</f>
        <v>3</v>
      </c>
      <c r="CR67" s="341"/>
      <c r="CS67" s="341"/>
      <c r="CT67" s="341"/>
      <c r="CU67" s="341"/>
      <c r="CV67" s="342"/>
      <c r="CW67" s="132"/>
      <c r="CX67" s="129"/>
      <c r="CY67" s="130"/>
      <c r="CZ67" s="237" t="s">
        <v>95</v>
      </c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9"/>
      <c r="DN67" s="328">
        <f>AI67</f>
      </c>
      <c r="DO67" s="329"/>
      <c r="DP67" s="329"/>
      <c r="DQ67" s="329"/>
      <c r="DR67" s="330"/>
      <c r="DS67" s="225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7"/>
      <c r="EM67" s="233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34"/>
    </row>
    <row r="68" spans="1:163" ht="9" customHeight="1">
      <c r="A68" s="128"/>
      <c r="B68" s="129"/>
      <c r="C68" s="130"/>
      <c r="D68" s="145"/>
      <c r="E68" s="146"/>
      <c r="F68" s="146"/>
      <c r="G68" s="146"/>
      <c r="H68" s="146"/>
      <c r="I68" s="146"/>
      <c r="J68" s="146"/>
      <c r="K68" s="147"/>
      <c r="L68" s="145"/>
      <c r="M68" s="146"/>
      <c r="N68" s="146"/>
      <c r="O68" s="146"/>
      <c r="P68" s="146"/>
      <c r="Q68" s="147"/>
      <c r="R68" s="132"/>
      <c r="S68" s="129"/>
      <c r="T68" s="130"/>
      <c r="U68" s="240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2"/>
      <c r="AI68" s="145"/>
      <c r="AJ68" s="146"/>
      <c r="AK68" s="146"/>
      <c r="AL68" s="146"/>
      <c r="AM68" s="185"/>
      <c r="AN68" s="170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2"/>
      <c r="BH68" s="178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  <c r="CB68" s="179"/>
      <c r="CF68" s="128"/>
      <c r="CG68" s="129"/>
      <c r="CH68" s="130"/>
      <c r="CI68" s="119"/>
      <c r="CJ68" s="120"/>
      <c r="CK68" s="120"/>
      <c r="CL68" s="120"/>
      <c r="CM68" s="120"/>
      <c r="CN68" s="120"/>
      <c r="CO68" s="120"/>
      <c r="CP68" s="140"/>
      <c r="CQ68" s="343"/>
      <c r="CR68" s="344"/>
      <c r="CS68" s="344"/>
      <c r="CT68" s="344"/>
      <c r="CU68" s="344"/>
      <c r="CV68" s="345"/>
      <c r="CW68" s="132"/>
      <c r="CX68" s="129"/>
      <c r="CY68" s="130"/>
      <c r="CZ68" s="250"/>
      <c r="DA68" s="251"/>
      <c r="DB68" s="251"/>
      <c r="DC68" s="251"/>
      <c r="DD68" s="251"/>
      <c r="DE68" s="251"/>
      <c r="DF68" s="251"/>
      <c r="DG68" s="251"/>
      <c r="DH68" s="251"/>
      <c r="DI68" s="251"/>
      <c r="DJ68" s="251"/>
      <c r="DK68" s="251"/>
      <c r="DL68" s="251"/>
      <c r="DM68" s="252"/>
      <c r="DN68" s="331"/>
      <c r="DO68" s="332"/>
      <c r="DP68" s="332"/>
      <c r="DQ68" s="332"/>
      <c r="DR68" s="333"/>
      <c r="DS68" s="225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7"/>
      <c r="EM68" s="233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34"/>
    </row>
    <row r="69" spans="1:163" ht="9" customHeight="1">
      <c r="A69" s="128"/>
      <c r="B69" s="129"/>
      <c r="C69" s="130"/>
      <c r="D69" s="145"/>
      <c r="E69" s="146"/>
      <c r="F69" s="146"/>
      <c r="G69" s="146"/>
      <c r="H69" s="146"/>
      <c r="I69" s="146"/>
      <c r="J69" s="146"/>
      <c r="K69" s="147"/>
      <c r="L69" s="145"/>
      <c r="M69" s="146"/>
      <c r="N69" s="146"/>
      <c r="O69" s="146"/>
      <c r="P69" s="146"/>
      <c r="Q69" s="147"/>
      <c r="R69" s="132"/>
      <c r="S69" s="129"/>
      <c r="T69" s="130"/>
      <c r="U69" s="240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2"/>
      <c r="AI69" s="145"/>
      <c r="AJ69" s="146"/>
      <c r="AK69" s="146"/>
      <c r="AL69" s="146"/>
      <c r="AM69" s="185"/>
      <c r="AN69" s="170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2"/>
      <c r="BH69" s="178"/>
      <c r="BI69" s="171"/>
      <c r="BJ69" s="171"/>
      <c r="BK69" s="171"/>
      <c r="BL69" s="171"/>
      <c r="BM69" s="171"/>
      <c r="BN69" s="171"/>
      <c r="BO69" s="171"/>
      <c r="BP69" s="171"/>
      <c r="BQ69" s="171"/>
      <c r="BR69" s="171"/>
      <c r="BS69" s="171"/>
      <c r="BT69" s="171"/>
      <c r="BU69" s="171"/>
      <c r="BV69" s="171"/>
      <c r="BW69" s="171"/>
      <c r="BX69" s="171"/>
      <c r="BY69" s="171"/>
      <c r="BZ69" s="171"/>
      <c r="CA69" s="171"/>
      <c r="CB69" s="179"/>
      <c r="CF69" s="128"/>
      <c r="CG69" s="129"/>
      <c r="CH69" s="130"/>
      <c r="CI69" s="119"/>
      <c r="CJ69" s="120"/>
      <c r="CK69" s="120"/>
      <c r="CL69" s="120"/>
      <c r="CM69" s="120"/>
      <c r="CN69" s="120"/>
      <c r="CO69" s="120"/>
      <c r="CP69" s="140"/>
      <c r="CQ69" s="343"/>
      <c r="CR69" s="344"/>
      <c r="CS69" s="344"/>
      <c r="CT69" s="344"/>
      <c r="CU69" s="344"/>
      <c r="CV69" s="345"/>
      <c r="CW69" s="132"/>
      <c r="CX69" s="129"/>
      <c r="CY69" s="130"/>
      <c r="CZ69" s="250"/>
      <c r="DA69" s="251"/>
      <c r="DB69" s="251"/>
      <c r="DC69" s="251"/>
      <c r="DD69" s="251"/>
      <c r="DE69" s="251"/>
      <c r="DF69" s="251"/>
      <c r="DG69" s="251"/>
      <c r="DH69" s="251"/>
      <c r="DI69" s="251"/>
      <c r="DJ69" s="251"/>
      <c r="DK69" s="251"/>
      <c r="DL69" s="251"/>
      <c r="DM69" s="252"/>
      <c r="DN69" s="331"/>
      <c r="DO69" s="332"/>
      <c r="DP69" s="332"/>
      <c r="DQ69" s="332"/>
      <c r="DR69" s="333"/>
      <c r="DS69" s="225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6"/>
      <c r="EF69" s="226"/>
      <c r="EG69" s="226"/>
      <c r="EH69" s="226"/>
      <c r="EI69" s="226"/>
      <c r="EJ69" s="226"/>
      <c r="EK69" s="226"/>
      <c r="EL69" s="227"/>
      <c r="EM69" s="233"/>
      <c r="EN69" s="226"/>
      <c r="EO69" s="226"/>
      <c r="EP69" s="226"/>
      <c r="EQ69" s="226"/>
      <c r="ER69" s="226"/>
      <c r="ES69" s="226"/>
      <c r="ET69" s="226"/>
      <c r="EU69" s="226"/>
      <c r="EV69" s="226"/>
      <c r="EW69" s="226"/>
      <c r="EX69" s="226"/>
      <c r="EY69" s="226"/>
      <c r="EZ69" s="226"/>
      <c r="FA69" s="226"/>
      <c r="FB69" s="226"/>
      <c r="FC69" s="226"/>
      <c r="FD69" s="226"/>
      <c r="FE69" s="226"/>
      <c r="FF69" s="226"/>
      <c r="FG69" s="234"/>
    </row>
    <row r="70" spans="1:163" ht="9" customHeight="1">
      <c r="A70" s="128"/>
      <c r="B70" s="129"/>
      <c r="C70" s="130"/>
      <c r="D70" s="148"/>
      <c r="E70" s="149"/>
      <c r="F70" s="149"/>
      <c r="G70" s="149"/>
      <c r="H70" s="149"/>
      <c r="I70" s="149"/>
      <c r="J70" s="149"/>
      <c r="K70" s="150"/>
      <c r="L70" s="148"/>
      <c r="M70" s="149"/>
      <c r="N70" s="149"/>
      <c r="O70" s="149"/>
      <c r="P70" s="149"/>
      <c r="Q70" s="150"/>
      <c r="R70" s="132"/>
      <c r="S70" s="129"/>
      <c r="T70" s="130"/>
      <c r="U70" s="243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5"/>
      <c r="AI70" s="148"/>
      <c r="AJ70" s="149"/>
      <c r="AK70" s="149"/>
      <c r="AL70" s="149"/>
      <c r="AM70" s="247"/>
      <c r="AN70" s="173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5"/>
      <c r="BH70" s="180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81"/>
      <c r="CF70" s="128"/>
      <c r="CG70" s="129"/>
      <c r="CH70" s="130"/>
      <c r="CI70" s="122"/>
      <c r="CJ70" s="123"/>
      <c r="CK70" s="123"/>
      <c r="CL70" s="123"/>
      <c r="CM70" s="123"/>
      <c r="CN70" s="123"/>
      <c r="CO70" s="123"/>
      <c r="CP70" s="141"/>
      <c r="CQ70" s="364"/>
      <c r="CR70" s="365"/>
      <c r="CS70" s="365"/>
      <c r="CT70" s="365"/>
      <c r="CU70" s="365"/>
      <c r="CV70" s="366"/>
      <c r="CW70" s="132"/>
      <c r="CX70" s="129"/>
      <c r="CY70" s="130"/>
      <c r="CZ70" s="253"/>
      <c r="DA70" s="254"/>
      <c r="DB70" s="254"/>
      <c r="DC70" s="254"/>
      <c r="DD70" s="254"/>
      <c r="DE70" s="254"/>
      <c r="DF70" s="254"/>
      <c r="DG70" s="254"/>
      <c r="DH70" s="254"/>
      <c r="DI70" s="254"/>
      <c r="DJ70" s="254"/>
      <c r="DK70" s="254"/>
      <c r="DL70" s="254"/>
      <c r="DM70" s="255"/>
      <c r="DN70" s="334"/>
      <c r="DO70" s="335"/>
      <c r="DP70" s="335"/>
      <c r="DQ70" s="335"/>
      <c r="DR70" s="336"/>
      <c r="DS70" s="228"/>
      <c r="DT70" s="229"/>
      <c r="DU70" s="229"/>
      <c r="DV70" s="229"/>
      <c r="DW70" s="229"/>
      <c r="DX70" s="229"/>
      <c r="DY70" s="229"/>
      <c r="DZ70" s="229"/>
      <c r="EA70" s="229"/>
      <c r="EB70" s="229"/>
      <c r="EC70" s="229"/>
      <c r="ED70" s="229"/>
      <c r="EE70" s="229"/>
      <c r="EF70" s="229"/>
      <c r="EG70" s="229"/>
      <c r="EH70" s="229"/>
      <c r="EI70" s="229"/>
      <c r="EJ70" s="229"/>
      <c r="EK70" s="229"/>
      <c r="EL70" s="230"/>
      <c r="EM70" s="235"/>
      <c r="EN70" s="229"/>
      <c r="EO70" s="229"/>
      <c r="EP70" s="229"/>
      <c r="EQ70" s="229"/>
      <c r="ER70" s="229"/>
      <c r="ES70" s="229"/>
      <c r="ET70" s="229"/>
      <c r="EU70" s="229"/>
      <c r="EV70" s="229"/>
      <c r="EW70" s="229"/>
      <c r="EX70" s="229"/>
      <c r="EY70" s="229"/>
      <c r="EZ70" s="229"/>
      <c r="FA70" s="229"/>
      <c r="FB70" s="229"/>
      <c r="FC70" s="229"/>
      <c r="FD70" s="229"/>
      <c r="FE70" s="229"/>
      <c r="FF70" s="229"/>
      <c r="FG70" s="236"/>
    </row>
    <row r="71" spans="1:163" ht="9" customHeight="1">
      <c r="A71" s="128"/>
      <c r="B71" s="129"/>
      <c r="C71" s="130"/>
      <c r="D71" s="137" t="s">
        <v>76</v>
      </c>
      <c r="E71" s="143"/>
      <c r="F71" s="143"/>
      <c r="G71" s="143"/>
      <c r="H71" s="143"/>
      <c r="I71" s="143"/>
      <c r="J71" s="143"/>
      <c r="K71" s="144"/>
      <c r="L71" s="137">
        <f>IF($FJ$4="","",IF(VLOOKUP($FJ$4,'入力用'!$E$13:$BE$55,22)="","",VLOOKUP($FJ$4,'入力用'!$E$13:$BE$55,22)))</f>
        <v>2</v>
      </c>
      <c r="M71" s="143"/>
      <c r="N71" s="143"/>
      <c r="O71" s="143"/>
      <c r="P71" s="143"/>
      <c r="Q71" s="144"/>
      <c r="R71" s="132"/>
      <c r="S71" s="129"/>
      <c r="T71" s="130"/>
      <c r="U71" s="355" t="s">
        <v>108</v>
      </c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9"/>
      <c r="AI71" s="246">
        <f>IF($FJ$4="","",IF(VLOOKUP($FJ$4,'入力用'!$E$13:$BE$55,32)="","",VLOOKUP($FJ$4,'入力用'!$E$13:$BE$55,32)))</f>
      </c>
      <c r="AJ71" s="143"/>
      <c r="AK71" s="143"/>
      <c r="AL71" s="143"/>
      <c r="AM71" s="183"/>
      <c r="AN71" s="195" t="s">
        <v>129</v>
      </c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89" t="s">
        <v>128</v>
      </c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90"/>
      <c r="CF71" s="128"/>
      <c r="CG71" s="129"/>
      <c r="CH71" s="130"/>
      <c r="CI71" s="137" t="s">
        <v>76</v>
      </c>
      <c r="CJ71" s="138"/>
      <c r="CK71" s="138"/>
      <c r="CL71" s="138"/>
      <c r="CM71" s="138"/>
      <c r="CN71" s="138"/>
      <c r="CO71" s="138"/>
      <c r="CP71" s="139"/>
      <c r="CQ71" s="340">
        <f>L71</f>
        <v>2</v>
      </c>
      <c r="CR71" s="341"/>
      <c r="CS71" s="341"/>
      <c r="CT71" s="341"/>
      <c r="CU71" s="341"/>
      <c r="CV71" s="342"/>
      <c r="CW71" s="132"/>
      <c r="CX71" s="129"/>
      <c r="CY71" s="130"/>
      <c r="CZ71" s="355" t="s">
        <v>108</v>
      </c>
      <c r="DA71" s="356"/>
      <c r="DB71" s="356"/>
      <c r="DC71" s="356"/>
      <c r="DD71" s="356"/>
      <c r="DE71" s="356"/>
      <c r="DF71" s="356"/>
      <c r="DG71" s="356"/>
      <c r="DH71" s="356"/>
      <c r="DI71" s="356"/>
      <c r="DJ71" s="356"/>
      <c r="DK71" s="356"/>
      <c r="DL71" s="356"/>
      <c r="DM71" s="357"/>
      <c r="DN71" s="328">
        <f>AI71</f>
      </c>
      <c r="DO71" s="329"/>
      <c r="DP71" s="329"/>
      <c r="DQ71" s="329"/>
      <c r="DR71" s="330"/>
      <c r="DS71" s="195" t="s">
        <v>129</v>
      </c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89" t="s">
        <v>128</v>
      </c>
      <c r="EK71" s="189"/>
      <c r="EL71" s="189"/>
      <c r="EM71" s="189"/>
      <c r="EN71" s="189"/>
      <c r="EO71" s="189"/>
      <c r="EP71" s="189"/>
      <c r="EQ71" s="189"/>
      <c r="ER71" s="189"/>
      <c r="ES71" s="189"/>
      <c r="ET71" s="189"/>
      <c r="EU71" s="189"/>
      <c r="EV71" s="189"/>
      <c r="EW71" s="189"/>
      <c r="EX71" s="189"/>
      <c r="EY71" s="189"/>
      <c r="EZ71" s="189"/>
      <c r="FA71" s="189"/>
      <c r="FB71" s="189"/>
      <c r="FC71" s="189"/>
      <c r="FD71" s="189"/>
      <c r="FE71" s="189"/>
      <c r="FF71" s="189"/>
      <c r="FG71" s="190"/>
    </row>
    <row r="72" spans="1:163" ht="9" customHeight="1">
      <c r="A72" s="128"/>
      <c r="B72" s="129"/>
      <c r="C72" s="130"/>
      <c r="D72" s="145"/>
      <c r="E72" s="146"/>
      <c r="F72" s="146"/>
      <c r="G72" s="146"/>
      <c r="H72" s="146"/>
      <c r="I72" s="146"/>
      <c r="J72" s="146"/>
      <c r="K72" s="147"/>
      <c r="L72" s="145"/>
      <c r="M72" s="146"/>
      <c r="N72" s="146"/>
      <c r="O72" s="146"/>
      <c r="P72" s="146"/>
      <c r="Q72" s="147"/>
      <c r="R72" s="132"/>
      <c r="S72" s="129"/>
      <c r="T72" s="130"/>
      <c r="U72" s="240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2"/>
      <c r="AI72" s="145"/>
      <c r="AJ72" s="146"/>
      <c r="AK72" s="146"/>
      <c r="AL72" s="146"/>
      <c r="AM72" s="185"/>
      <c r="AN72" s="197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2"/>
      <c r="CF72" s="128"/>
      <c r="CG72" s="129"/>
      <c r="CH72" s="130"/>
      <c r="CI72" s="119"/>
      <c r="CJ72" s="120"/>
      <c r="CK72" s="120"/>
      <c r="CL72" s="120"/>
      <c r="CM72" s="120"/>
      <c r="CN72" s="120"/>
      <c r="CO72" s="120"/>
      <c r="CP72" s="140"/>
      <c r="CQ72" s="343"/>
      <c r="CR72" s="344"/>
      <c r="CS72" s="344"/>
      <c r="CT72" s="344"/>
      <c r="CU72" s="344"/>
      <c r="CV72" s="345"/>
      <c r="CW72" s="132"/>
      <c r="CX72" s="129"/>
      <c r="CY72" s="130"/>
      <c r="CZ72" s="358"/>
      <c r="DA72" s="359"/>
      <c r="DB72" s="359"/>
      <c r="DC72" s="359"/>
      <c r="DD72" s="359"/>
      <c r="DE72" s="359"/>
      <c r="DF72" s="359"/>
      <c r="DG72" s="359"/>
      <c r="DH72" s="359"/>
      <c r="DI72" s="359"/>
      <c r="DJ72" s="359"/>
      <c r="DK72" s="359"/>
      <c r="DL72" s="359"/>
      <c r="DM72" s="360"/>
      <c r="DN72" s="331"/>
      <c r="DO72" s="332"/>
      <c r="DP72" s="332"/>
      <c r="DQ72" s="332"/>
      <c r="DR72" s="333"/>
      <c r="DS72" s="197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1"/>
      <c r="EK72" s="191"/>
      <c r="EL72" s="191"/>
      <c r="EM72" s="191"/>
      <c r="EN72" s="191"/>
      <c r="EO72" s="191"/>
      <c r="EP72" s="191"/>
      <c r="EQ72" s="191"/>
      <c r="ER72" s="191"/>
      <c r="ES72" s="191"/>
      <c r="ET72" s="191"/>
      <c r="EU72" s="191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  <c r="FF72" s="191"/>
      <c r="FG72" s="192"/>
    </row>
    <row r="73" spans="1:163" ht="9" customHeight="1">
      <c r="A73" s="128"/>
      <c r="B73" s="129"/>
      <c r="C73" s="130"/>
      <c r="D73" s="145"/>
      <c r="E73" s="146"/>
      <c r="F73" s="146"/>
      <c r="G73" s="146"/>
      <c r="H73" s="146"/>
      <c r="I73" s="146"/>
      <c r="J73" s="146"/>
      <c r="K73" s="147"/>
      <c r="L73" s="145"/>
      <c r="M73" s="146"/>
      <c r="N73" s="146"/>
      <c r="O73" s="146"/>
      <c r="P73" s="146"/>
      <c r="Q73" s="147"/>
      <c r="R73" s="132"/>
      <c r="S73" s="129"/>
      <c r="T73" s="130"/>
      <c r="U73" s="240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2"/>
      <c r="AI73" s="145"/>
      <c r="AJ73" s="146"/>
      <c r="AK73" s="146"/>
      <c r="AL73" s="146"/>
      <c r="AM73" s="185"/>
      <c r="AN73" s="199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4"/>
      <c r="CF73" s="128"/>
      <c r="CG73" s="129"/>
      <c r="CH73" s="130"/>
      <c r="CI73" s="119"/>
      <c r="CJ73" s="120"/>
      <c r="CK73" s="120"/>
      <c r="CL73" s="120"/>
      <c r="CM73" s="120"/>
      <c r="CN73" s="120"/>
      <c r="CO73" s="120"/>
      <c r="CP73" s="140"/>
      <c r="CQ73" s="343"/>
      <c r="CR73" s="344"/>
      <c r="CS73" s="344"/>
      <c r="CT73" s="344"/>
      <c r="CU73" s="344"/>
      <c r="CV73" s="345"/>
      <c r="CW73" s="132"/>
      <c r="CX73" s="129"/>
      <c r="CY73" s="130"/>
      <c r="CZ73" s="358"/>
      <c r="DA73" s="359"/>
      <c r="DB73" s="359"/>
      <c r="DC73" s="359"/>
      <c r="DD73" s="359"/>
      <c r="DE73" s="359"/>
      <c r="DF73" s="359"/>
      <c r="DG73" s="359"/>
      <c r="DH73" s="359"/>
      <c r="DI73" s="359"/>
      <c r="DJ73" s="359"/>
      <c r="DK73" s="359"/>
      <c r="DL73" s="359"/>
      <c r="DM73" s="360"/>
      <c r="DN73" s="331"/>
      <c r="DO73" s="332"/>
      <c r="DP73" s="332"/>
      <c r="DQ73" s="332"/>
      <c r="DR73" s="333"/>
      <c r="DS73" s="199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4"/>
    </row>
    <row r="74" spans="1:163" ht="9" customHeight="1">
      <c r="A74" s="128"/>
      <c r="B74" s="129"/>
      <c r="C74" s="130"/>
      <c r="D74" s="148"/>
      <c r="E74" s="149"/>
      <c r="F74" s="149"/>
      <c r="G74" s="149"/>
      <c r="H74" s="149"/>
      <c r="I74" s="149"/>
      <c r="J74" s="149"/>
      <c r="K74" s="150"/>
      <c r="L74" s="148"/>
      <c r="M74" s="149"/>
      <c r="N74" s="149"/>
      <c r="O74" s="149"/>
      <c r="P74" s="149"/>
      <c r="Q74" s="150"/>
      <c r="R74" s="132"/>
      <c r="S74" s="129"/>
      <c r="T74" s="130"/>
      <c r="U74" s="243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5"/>
      <c r="AI74" s="148"/>
      <c r="AJ74" s="149"/>
      <c r="AK74" s="149"/>
      <c r="AL74" s="149"/>
      <c r="AM74" s="247"/>
      <c r="AN74" s="182" t="str">
        <f>IF($FJ$4="","",IF(VLOOKUP($FJ$4,'入力用'!$E$13:$BE$55,51)="","",VLOOKUP($FJ$4,'入力用'!$E$13:$BE$55,51)))</f>
        <v>　大学に進学し，エンジニアを目指したい。</v>
      </c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83"/>
      <c r="CF74" s="128"/>
      <c r="CG74" s="129"/>
      <c r="CH74" s="130"/>
      <c r="CI74" s="122"/>
      <c r="CJ74" s="123"/>
      <c r="CK74" s="123"/>
      <c r="CL74" s="123"/>
      <c r="CM74" s="123"/>
      <c r="CN74" s="123"/>
      <c r="CO74" s="123"/>
      <c r="CP74" s="141"/>
      <c r="CQ74" s="364"/>
      <c r="CR74" s="365"/>
      <c r="CS74" s="365"/>
      <c r="CT74" s="365"/>
      <c r="CU74" s="365"/>
      <c r="CV74" s="366"/>
      <c r="CW74" s="132"/>
      <c r="CX74" s="129"/>
      <c r="CY74" s="130"/>
      <c r="CZ74" s="361"/>
      <c r="DA74" s="362"/>
      <c r="DB74" s="362"/>
      <c r="DC74" s="362"/>
      <c r="DD74" s="362"/>
      <c r="DE74" s="362"/>
      <c r="DF74" s="362"/>
      <c r="DG74" s="362"/>
      <c r="DH74" s="362"/>
      <c r="DI74" s="362"/>
      <c r="DJ74" s="362"/>
      <c r="DK74" s="362"/>
      <c r="DL74" s="362"/>
      <c r="DM74" s="363"/>
      <c r="DN74" s="334"/>
      <c r="DO74" s="335"/>
      <c r="DP74" s="335"/>
      <c r="DQ74" s="335"/>
      <c r="DR74" s="336"/>
      <c r="DS74" s="349" t="str">
        <f>AN74</f>
        <v>　大学に進学し，エンジニアを目指したい。</v>
      </c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1"/>
    </row>
    <row r="75" spans="1:163" ht="9" customHeight="1">
      <c r="A75" s="128"/>
      <c r="B75" s="129"/>
      <c r="C75" s="130"/>
      <c r="D75" s="137" t="s">
        <v>83</v>
      </c>
      <c r="E75" s="143"/>
      <c r="F75" s="143"/>
      <c r="G75" s="143"/>
      <c r="H75" s="143"/>
      <c r="I75" s="143"/>
      <c r="J75" s="143"/>
      <c r="K75" s="144"/>
      <c r="L75" s="137">
        <f>IF($FJ$4="","",IF(VLOOKUP($FJ$4,'入力用'!$E$13:$BE$55,23)="","",VLOOKUP($FJ$4,'入力用'!$E$13:$BE$55,23)))</f>
        <v>3</v>
      </c>
      <c r="M75" s="138"/>
      <c r="N75" s="138"/>
      <c r="O75" s="138"/>
      <c r="P75" s="138"/>
      <c r="Q75" s="139"/>
      <c r="R75" s="132"/>
      <c r="S75" s="129"/>
      <c r="T75" s="130"/>
      <c r="U75" s="237" t="s">
        <v>96</v>
      </c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9"/>
      <c r="AI75" s="246">
        <f>IF($FJ$4="","",IF(VLOOKUP($FJ$4,'入力用'!$E$13:$BE$55,33)="","",VLOOKUP($FJ$4,'入力用'!$E$13:$BE$55,33)))</f>
      </c>
      <c r="AJ75" s="256"/>
      <c r="AK75" s="256"/>
      <c r="AL75" s="256"/>
      <c r="AM75" s="257"/>
      <c r="AN75" s="184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85"/>
      <c r="CF75" s="128"/>
      <c r="CG75" s="129"/>
      <c r="CH75" s="130"/>
      <c r="CI75" s="137" t="s">
        <v>83</v>
      </c>
      <c r="CJ75" s="138"/>
      <c r="CK75" s="138"/>
      <c r="CL75" s="138"/>
      <c r="CM75" s="138"/>
      <c r="CN75" s="138"/>
      <c r="CO75" s="138"/>
      <c r="CP75" s="139"/>
      <c r="CQ75" s="340">
        <f>L75</f>
        <v>3</v>
      </c>
      <c r="CR75" s="341"/>
      <c r="CS75" s="341"/>
      <c r="CT75" s="341"/>
      <c r="CU75" s="341"/>
      <c r="CV75" s="342"/>
      <c r="CW75" s="132"/>
      <c r="CX75" s="129"/>
      <c r="CY75" s="130"/>
      <c r="CZ75" s="237" t="s">
        <v>96</v>
      </c>
      <c r="DA75" s="248"/>
      <c r="DB75" s="248"/>
      <c r="DC75" s="248"/>
      <c r="DD75" s="248"/>
      <c r="DE75" s="248"/>
      <c r="DF75" s="248"/>
      <c r="DG75" s="248"/>
      <c r="DH75" s="248"/>
      <c r="DI75" s="248"/>
      <c r="DJ75" s="248"/>
      <c r="DK75" s="248"/>
      <c r="DL75" s="248"/>
      <c r="DM75" s="249"/>
      <c r="DN75" s="328">
        <f>AI75</f>
      </c>
      <c r="DO75" s="329"/>
      <c r="DP75" s="329"/>
      <c r="DQ75" s="329"/>
      <c r="DR75" s="330"/>
      <c r="DS75" s="352"/>
      <c r="DT75" s="353"/>
      <c r="DU75" s="353"/>
      <c r="DV75" s="353"/>
      <c r="DW75" s="353"/>
      <c r="DX75" s="353"/>
      <c r="DY75" s="353"/>
      <c r="DZ75" s="353"/>
      <c r="EA75" s="353"/>
      <c r="EB75" s="353"/>
      <c r="EC75" s="353"/>
      <c r="ED75" s="353"/>
      <c r="EE75" s="353"/>
      <c r="EF75" s="353"/>
      <c r="EG75" s="353"/>
      <c r="EH75" s="353"/>
      <c r="EI75" s="353"/>
      <c r="EJ75" s="353"/>
      <c r="EK75" s="353"/>
      <c r="EL75" s="353"/>
      <c r="EM75" s="353"/>
      <c r="EN75" s="353"/>
      <c r="EO75" s="353"/>
      <c r="EP75" s="353"/>
      <c r="EQ75" s="353"/>
      <c r="ER75" s="353"/>
      <c r="ES75" s="353"/>
      <c r="ET75" s="353"/>
      <c r="EU75" s="353"/>
      <c r="EV75" s="353"/>
      <c r="EW75" s="353"/>
      <c r="EX75" s="353"/>
      <c r="EY75" s="353"/>
      <c r="EZ75" s="353"/>
      <c r="FA75" s="353"/>
      <c r="FB75" s="353"/>
      <c r="FC75" s="353"/>
      <c r="FD75" s="353"/>
      <c r="FE75" s="353"/>
      <c r="FF75" s="353"/>
      <c r="FG75" s="354"/>
    </row>
    <row r="76" spans="1:163" ht="9" customHeight="1">
      <c r="A76" s="128"/>
      <c r="B76" s="129"/>
      <c r="C76" s="130"/>
      <c r="D76" s="145"/>
      <c r="E76" s="146"/>
      <c r="F76" s="146"/>
      <c r="G76" s="146"/>
      <c r="H76" s="146"/>
      <c r="I76" s="146"/>
      <c r="J76" s="146"/>
      <c r="K76" s="147"/>
      <c r="L76" s="119"/>
      <c r="M76" s="120"/>
      <c r="N76" s="120"/>
      <c r="O76" s="120"/>
      <c r="P76" s="120"/>
      <c r="Q76" s="140"/>
      <c r="R76" s="132"/>
      <c r="S76" s="129"/>
      <c r="T76" s="130"/>
      <c r="U76" s="240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2"/>
      <c r="AI76" s="258"/>
      <c r="AJ76" s="259"/>
      <c r="AK76" s="259"/>
      <c r="AL76" s="259"/>
      <c r="AM76" s="260"/>
      <c r="AN76" s="184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85"/>
      <c r="CF76" s="128"/>
      <c r="CG76" s="129"/>
      <c r="CH76" s="130"/>
      <c r="CI76" s="119"/>
      <c r="CJ76" s="120"/>
      <c r="CK76" s="120"/>
      <c r="CL76" s="120"/>
      <c r="CM76" s="120"/>
      <c r="CN76" s="120"/>
      <c r="CO76" s="120"/>
      <c r="CP76" s="140"/>
      <c r="CQ76" s="343"/>
      <c r="CR76" s="344"/>
      <c r="CS76" s="344"/>
      <c r="CT76" s="344"/>
      <c r="CU76" s="344"/>
      <c r="CV76" s="345"/>
      <c r="CW76" s="132"/>
      <c r="CX76" s="129"/>
      <c r="CY76" s="130"/>
      <c r="CZ76" s="250"/>
      <c r="DA76" s="251"/>
      <c r="DB76" s="251"/>
      <c r="DC76" s="251"/>
      <c r="DD76" s="251"/>
      <c r="DE76" s="251"/>
      <c r="DF76" s="251"/>
      <c r="DG76" s="251"/>
      <c r="DH76" s="251"/>
      <c r="DI76" s="251"/>
      <c r="DJ76" s="251"/>
      <c r="DK76" s="251"/>
      <c r="DL76" s="251"/>
      <c r="DM76" s="252"/>
      <c r="DN76" s="331"/>
      <c r="DO76" s="332"/>
      <c r="DP76" s="332"/>
      <c r="DQ76" s="332"/>
      <c r="DR76" s="333"/>
      <c r="DS76" s="352"/>
      <c r="DT76" s="353"/>
      <c r="DU76" s="353"/>
      <c r="DV76" s="353"/>
      <c r="DW76" s="353"/>
      <c r="DX76" s="353"/>
      <c r="DY76" s="353"/>
      <c r="DZ76" s="353"/>
      <c r="EA76" s="353"/>
      <c r="EB76" s="353"/>
      <c r="EC76" s="353"/>
      <c r="ED76" s="353"/>
      <c r="EE76" s="353"/>
      <c r="EF76" s="353"/>
      <c r="EG76" s="353"/>
      <c r="EH76" s="353"/>
      <c r="EI76" s="353"/>
      <c r="EJ76" s="353"/>
      <c r="EK76" s="353"/>
      <c r="EL76" s="353"/>
      <c r="EM76" s="353"/>
      <c r="EN76" s="353"/>
      <c r="EO76" s="353"/>
      <c r="EP76" s="353"/>
      <c r="EQ76" s="353"/>
      <c r="ER76" s="353"/>
      <c r="ES76" s="353"/>
      <c r="ET76" s="353"/>
      <c r="EU76" s="353"/>
      <c r="EV76" s="353"/>
      <c r="EW76" s="353"/>
      <c r="EX76" s="353"/>
      <c r="EY76" s="353"/>
      <c r="EZ76" s="353"/>
      <c r="FA76" s="353"/>
      <c r="FB76" s="353"/>
      <c r="FC76" s="353"/>
      <c r="FD76" s="353"/>
      <c r="FE76" s="353"/>
      <c r="FF76" s="353"/>
      <c r="FG76" s="354"/>
    </row>
    <row r="77" spans="1:163" ht="9" customHeight="1">
      <c r="A77" s="128"/>
      <c r="B77" s="129"/>
      <c r="C77" s="130"/>
      <c r="D77" s="145"/>
      <c r="E77" s="146"/>
      <c r="F77" s="146"/>
      <c r="G77" s="146"/>
      <c r="H77" s="146"/>
      <c r="I77" s="146"/>
      <c r="J77" s="146"/>
      <c r="K77" s="147"/>
      <c r="L77" s="119"/>
      <c r="M77" s="120"/>
      <c r="N77" s="120"/>
      <c r="O77" s="120"/>
      <c r="P77" s="120"/>
      <c r="Q77" s="140"/>
      <c r="R77" s="132"/>
      <c r="S77" s="129"/>
      <c r="T77" s="130"/>
      <c r="U77" s="240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2"/>
      <c r="AI77" s="258"/>
      <c r="AJ77" s="259"/>
      <c r="AK77" s="259"/>
      <c r="AL77" s="259"/>
      <c r="AM77" s="260"/>
      <c r="AN77" s="184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85"/>
      <c r="CF77" s="128"/>
      <c r="CG77" s="129"/>
      <c r="CH77" s="130"/>
      <c r="CI77" s="119"/>
      <c r="CJ77" s="120"/>
      <c r="CK77" s="120"/>
      <c r="CL77" s="120"/>
      <c r="CM77" s="120"/>
      <c r="CN77" s="120"/>
      <c r="CO77" s="120"/>
      <c r="CP77" s="140"/>
      <c r="CQ77" s="343"/>
      <c r="CR77" s="344"/>
      <c r="CS77" s="344"/>
      <c r="CT77" s="344"/>
      <c r="CU77" s="344"/>
      <c r="CV77" s="345"/>
      <c r="CW77" s="132"/>
      <c r="CX77" s="129"/>
      <c r="CY77" s="130"/>
      <c r="CZ77" s="250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2"/>
      <c r="DN77" s="331"/>
      <c r="DO77" s="332"/>
      <c r="DP77" s="332"/>
      <c r="DQ77" s="332"/>
      <c r="DR77" s="333"/>
      <c r="DS77" s="352"/>
      <c r="DT77" s="353"/>
      <c r="DU77" s="353"/>
      <c r="DV77" s="353"/>
      <c r="DW77" s="353"/>
      <c r="DX77" s="353"/>
      <c r="DY77" s="353"/>
      <c r="DZ77" s="353"/>
      <c r="EA77" s="353"/>
      <c r="EB77" s="353"/>
      <c r="EC77" s="353"/>
      <c r="ED77" s="353"/>
      <c r="EE77" s="353"/>
      <c r="EF77" s="353"/>
      <c r="EG77" s="353"/>
      <c r="EH77" s="353"/>
      <c r="EI77" s="353"/>
      <c r="EJ77" s="353"/>
      <c r="EK77" s="353"/>
      <c r="EL77" s="353"/>
      <c r="EM77" s="353"/>
      <c r="EN77" s="353"/>
      <c r="EO77" s="353"/>
      <c r="EP77" s="353"/>
      <c r="EQ77" s="353"/>
      <c r="ER77" s="353"/>
      <c r="ES77" s="353"/>
      <c r="ET77" s="353"/>
      <c r="EU77" s="353"/>
      <c r="EV77" s="353"/>
      <c r="EW77" s="353"/>
      <c r="EX77" s="353"/>
      <c r="EY77" s="353"/>
      <c r="EZ77" s="353"/>
      <c r="FA77" s="353"/>
      <c r="FB77" s="353"/>
      <c r="FC77" s="353"/>
      <c r="FD77" s="353"/>
      <c r="FE77" s="353"/>
      <c r="FF77" s="353"/>
      <c r="FG77" s="354"/>
    </row>
    <row r="78" spans="1:163" ht="9" customHeight="1">
      <c r="A78" s="128"/>
      <c r="B78" s="129"/>
      <c r="C78" s="130"/>
      <c r="D78" s="148"/>
      <c r="E78" s="149"/>
      <c r="F78" s="149"/>
      <c r="G78" s="149"/>
      <c r="H78" s="149"/>
      <c r="I78" s="149"/>
      <c r="J78" s="149"/>
      <c r="K78" s="150"/>
      <c r="L78" s="122"/>
      <c r="M78" s="123"/>
      <c r="N78" s="123"/>
      <c r="O78" s="123"/>
      <c r="P78" s="123"/>
      <c r="Q78" s="141"/>
      <c r="R78" s="132"/>
      <c r="S78" s="129"/>
      <c r="T78" s="130"/>
      <c r="U78" s="243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5"/>
      <c r="AI78" s="261"/>
      <c r="AJ78" s="262"/>
      <c r="AK78" s="262"/>
      <c r="AL78" s="262"/>
      <c r="AM78" s="263"/>
      <c r="AN78" s="184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85"/>
      <c r="CF78" s="128"/>
      <c r="CG78" s="129"/>
      <c r="CH78" s="130"/>
      <c r="CI78" s="122"/>
      <c r="CJ78" s="123"/>
      <c r="CK78" s="123"/>
      <c r="CL78" s="123"/>
      <c r="CM78" s="123"/>
      <c r="CN78" s="123"/>
      <c r="CO78" s="123"/>
      <c r="CP78" s="141"/>
      <c r="CQ78" s="364"/>
      <c r="CR78" s="365"/>
      <c r="CS78" s="365"/>
      <c r="CT78" s="365"/>
      <c r="CU78" s="365"/>
      <c r="CV78" s="366"/>
      <c r="CW78" s="132"/>
      <c r="CX78" s="129"/>
      <c r="CY78" s="130"/>
      <c r="CZ78" s="253"/>
      <c r="DA78" s="254"/>
      <c r="DB78" s="254"/>
      <c r="DC78" s="254"/>
      <c r="DD78" s="254"/>
      <c r="DE78" s="254"/>
      <c r="DF78" s="254"/>
      <c r="DG78" s="254"/>
      <c r="DH78" s="254"/>
      <c r="DI78" s="254"/>
      <c r="DJ78" s="254"/>
      <c r="DK78" s="254"/>
      <c r="DL78" s="254"/>
      <c r="DM78" s="255"/>
      <c r="DN78" s="334"/>
      <c r="DO78" s="335"/>
      <c r="DP78" s="335"/>
      <c r="DQ78" s="335"/>
      <c r="DR78" s="336"/>
      <c r="DS78" s="352"/>
      <c r="DT78" s="353"/>
      <c r="DU78" s="353"/>
      <c r="DV78" s="353"/>
      <c r="DW78" s="353"/>
      <c r="DX78" s="353"/>
      <c r="DY78" s="353"/>
      <c r="DZ78" s="353"/>
      <c r="EA78" s="353"/>
      <c r="EB78" s="353"/>
      <c r="EC78" s="353"/>
      <c r="ED78" s="353"/>
      <c r="EE78" s="353"/>
      <c r="EF78" s="353"/>
      <c r="EG78" s="353"/>
      <c r="EH78" s="353"/>
      <c r="EI78" s="353"/>
      <c r="EJ78" s="353"/>
      <c r="EK78" s="353"/>
      <c r="EL78" s="353"/>
      <c r="EM78" s="353"/>
      <c r="EN78" s="353"/>
      <c r="EO78" s="353"/>
      <c r="EP78" s="353"/>
      <c r="EQ78" s="353"/>
      <c r="ER78" s="353"/>
      <c r="ES78" s="353"/>
      <c r="ET78" s="353"/>
      <c r="EU78" s="353"/>
      <c r="EV78" s="353"/>
      <c r="EW78" s="353"/>
      <c r="EX78" s="353"/>
      <c r="EY78" s="353"/>
      <c r="EZ78" s="353"/>
      <c r="FA78" s="353"/>
      <c r="FB78" s="353"/>
      <c r="FC78" s="353"/>
      <c r="FD78" s="353"/>
      <c r="FE78" s="353"/>
      <c r="FF78" s="353"/>
      <c r="FG78" s="354"/>
    </row>
    <row r="79" spans="1:163" ht="9" customHeight="1">
      <c r="A79" s="128"/>
      <c r="B79" s="129"/>
      <c r="C79" s="130"/>
      <c r="D79" s="137" t="s">
        <v>84</v>
      </c>
      <c r="E79" s="143"/>
      <c r="F79" s="143"/>
      <c r="G79" s="143"/>
      <c r="H79" s="143"/>
      <c r="I79" s="143"/>
      <c r="J79" s="143"/>
      <c r="K79" s="144"/>
      <c r="L79" s="137">
        <f>IF($FJ$4="","",IF(VLOOKUP($FJ$4,'入力用'!$E$13:$BE$55,24)="","",VLOOKUP($FJ$4,'入力用'!$E$13:$BE$55,24)))</f>
        <v>2</v>
      </c>
      <c r="M79" s="143"/>
      <c r="N79" s="143"/>
      <c r="O79" s="143"/>
      <c r="P79" s="143"/>
      <c r="Q79" s="144"/>
      <c r="R79" s="132"/>
      <c r="S79" s="129"/>
      <c r="T79" s="130"/>
      <c r="U79" s="237" t="s">
        <v>97</v>
      </c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9"/>
      <c r="AI79" s="246" t="str">
        <f>IF($FJ$4="","",IF(VLOOKUP($FJ$4,'入力用'!$E$13:$BE$55,34)="","",VLOOKUP($FJ$4,'入力用'!$E$13:$BE$55,34)))</f>
        <v>○</v>
      </c>
      <c r="AJ79" s="143"/>
      <c r="AK79" s="143"/>
      <c r="AL79" s="143"/>
      <c r="AM79" s="183"/>
      <c r="AN79" s="184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85"/>
      <c r="CF79" s="128"/>
      <c r="CG79" s="129"/>
      <c r="CH79" s="130"/>
      <c r="CI79" s="137" t="s">
        <v>84</v>
      </c>
      <c r="CJ79" s="138"/>
      <c r="CK79" s="138"/>
      <c r="CL79" s="138"/>
      <c r="CM79" s="138"/>
      <c r="CN79" s="138"/>
      <c r="CO79" s="138"/>
      <c r="CP79" s="139"/>
      <c r="CQ79" s="340">
        <f>L79</f>
        <v>2</v>
      </c>
      <c r="CR79" s="341"/>
      <c r="CS79" s="341"/>
      <c r="CT79" s="341"/>
      <c r="CU79" s="341"/>
      <c r="CV79" s="342"/>
      <c r="CW79" s="132"/>
      <c r="CX79" s="129"/>
      <c r="CY79" s="130"/>
      <c r="CZ79" s="237" t="s">
        <v>97</v>
      </c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9"/>
      <c r="DN79" s="328" t="str">
        <f>AI79</f>
        <v>○</v>
      </c>
      <c r="DO79" s="329"/>
      <c r="DP79" s="329"/>
      <c r="DQ79" s="329"/>
      <c r="DR79" s="330"/>
      <c r="DS79" s="352"/>
      <c r="DT79" s="353"/>
      <c r="DU79" s="353"/>
      <c r="DV79" s="353"/>
      <c r="DW79" s="353"/>
      <c r="DX79" s="353"/>
      <c r="DY79" s="353"/>
      <c r="DZ79" s="353"/>
      <c r="EA79" s="353"/>
      <c r="EB79" s="353"/>
      <c r="EC79" s="353"/>
      <c r="ED79" s="353"/>
      <c r="EE79" s="353"/>
      <c r="EF79" s="353"/>
      <c r="EG79" s="353"/>
      <c r="EH79" s="353"/>
      <c r="EI79" s="353"/>
      <c r="EJ79" s="353"/>
      <c r="EK79" s="353"/>
      <c r="EL79" s="353"/>
      <c r="EM79" s="353"/>
      <c r="EN79" s="353"/>
      <c r="EO79" s="353"/>
      <c r="EP79" s="353"/>
      <c r="EQ79" s="353"/>
      <c r="ER79" s="353"/>
      <c r="ES79" s="353"/>
      <c r="ET79" s="353"/>
      <c r="EU79" s="353"/>
      <c r="EV79" s="353"/>
      <c r="EW79" s="353"/>
      <c r="EX79" s="353"/>
      <c r="EY79" s="353"/>
      <c r="EZ79" s="353"/>
      <c r="FA79" s="353"/>
      <c r="FB79" s="353"/>
      <c r="FC79" s="353"/>
      <c r="FD79" s="353"/>
      <c r="FE79" s="353"/>
      <c r="FF79" s="353"/>
      <c r="FG79" s="354"/>
    </row>
    <row r="80" spans="1:163" ht="9" customHeight="1">
      <c r="A80" s="128"/>
      <c r="B80" s="129"/>
      <c r="C80" s="130"/>
      <c r="D80" s="145"/>
      <c r="E80" s="146"/>
      <c r="F80" s="146"/>
      <c r="G80" s="146"/>
      <c r="H80" s="146"/>
      <c r="I80" s="146"/>
      <c r="J80" s="146"/>
      <c r="K80" s="147"/>
      <c r="L80" s="145"/>
      <c r="M80" s="146"/>
      <c r="N80" s="146"/>
      <c r="O80" s="146"/>
      <c r="P80" s="146"/>
      <c r="Q80" s="147"/>
      <c r="R80" s="132"/>
      <c r="S80" s="129"/>
      <c r="T80" s="130"/>
      <c r="U80" s="240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2"/>
      <c r="AI80" s="145"/>
      <c r="AJ80" s="146"/>
      <c r="AK80" s="146"/>
      <c r="AL80" s="146"/>
      <c r="AM80" s="185"/>
      <c r="AN80" s="184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85"/>
      <c r="CF80" s="128"/>
      <c r="CG80" s="129"/>
      <c r="CH80" s="130"/>
      <c r="CI80" s="119"/>
      <c r="CJ80" s="120"/>
      <c r="CK80" s="120"/>
      <c r="CL80" s="120"/>
      <c r="CM80" s="120"/>
      <c r="CN80" s="120"/>
      <c r="CO80" s="120"/>
      <c r="CP80" s="140"/>
      <c r="CQ80" s="343"/>
      <c r="CR80" s="344"/>
      <c r="CS80" s="344"/>
      <c r="CT80" s="344"/>
      <c r="CU80" s="344"/>
      <c r="CV80" s="345"/>
      <c r="CW80" s="132"/>
      <c r="CX80" s="129"/>
      <c r="CY80" s="130"/>
      <c r="CZ80" s="250"/>
      <c r="DA80" s="251"/>
      <c r="DB80" s="251"/>
      <c r="DC80" s="251"/>
      <c r="DD80" s="251"/>
      <c r="DE80" s="251"/>
      <c r="DF80" s="251"/>
      <c r="DG80" s="251"/>
      <c r="DH80" s="251"/>
      <c r="DI80" s="251"/>
      <c r="DJ80" s="251"/>
      <c r="DK80" s="251"/>
      <c r="DL80" s="251"/>
      <c r="DM80" s="252"/>
      <c r="DN80" s="331"/>
      <c r="DO80" s="332"/>
      <c r="DP80" s="332"/>
      <c r="DQ80" s="332"/>
      <c r="DR80" s="333"/>
      <c r="DS80" s="352"/>
      <c r="DT80" s="353"/>
      <c r="DU80" s="353"/>
      <c r="DV80" s="353"/>
      <c r="DW80" s="353"/>
      <c r="DX80" s="353"/>
      <c r="DY80" s="353"/>
      <c r="DZ80" s="353"/>
      <c r="EA80" s="353"/>
      <c r="EB80" s="353"/>
      <c r="EC80" s="353"/>
      <c r="ED80" s="353"/>
      <c r="EE80" s="353"/>
      <c r="EF80" s="353"/>
      <c r="EG80" s="353"/>
      <c r="EH80" s="353"/>
      <c r="EI80" s="353"/>
      <c r="EJ80" s="353"/>
      <c r="EK80" s="353"/>
      <c r="EL80" s="353"/>
      <c r="EM80" s="353"/>
      <c r="EN80" s="353"/>
      <c r="EO80" s="353"/>
      <c r="EP80" s="353"/>
      <c r="EQ80" s="353"/>
      <c r="ER80" s="353"/>
      <c r="ES80" s="353"/>
      <c r="ET80" s="353"/>
      <c r="EU80" s="353"/>
      <c r="EV80" s="353"/>
      <c r="EW80" s="353"/>
      <c r="EX80" s="353"/>
      <c r="EY80" s="353"/>
      <c r="EZ80" s="353"/>
      <c r="FA80" s="353"/>
      <c r="FB80" s="353"/>
      <c r="FC80" s="353"/>
      <c r="FD80" s="353"/>
      <c r="FE80" s="353"/>
      <c r="FF80" s="353"/>
      <c r="FG80" s="354"/>
    </row>
    <row r="81" spans="1:163" ht="9" customHeight="1">
      <c r="A81" s="128"/>
      <c r="B81" s="129"/>
      <c r="C81" s="130"/>
      <c r="D81" s="145"/>
      <c r="E81" s="146"/>
      <c r="F81" s="146"/>
      <c r="G81" s="146"/>
      <c r="H81" s="146"/>
      <c r="I81" s="146"/>
      <c r="J81" s="146"/>
      <c r="K81" s="147"/>
      <c r="L81" s="145"/>
      <c r="M81" s="146"/>
      <c r="N81" s="146"/>
      <c r="O81" s="146"/>
      <c r="P81" s="146"/>
      <c r="Q81" s="147"/>
      <c r="R81" s="132"/>
      <c r="S81" s="129"/>
      <c r="T81" s="130"/>
      <c r="U81" s="240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2"/>
      <c r="AI81" s="145"/>
      <c r="AJ81" s="146"/>
      <c r="AK81" s="146"/>
      <c r="AL81" s="146"/>
      <c r="AM81" s="185"/>
      <c r="AN81" s="184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85"/>
      <c r="CF81" s="128"/>
      <c r="CG81" s="129"/>
      <c r="CH81" s="130"/>
      <c r="CI81" s="119"/>
      <c r="CJ81" s="120"/>
      <c r="CK81" s="120"/>
      <c r="CL81" s="120"/>
      <c r="CM81" s="120"/>
      <c r="CN81" s="120"/>
      <c r="CO81" s="120"/>
      <c r="CP81" s="140"/>
      <c r="CQ81" s="343"/>
      <c r="CR81" s="344"/>
      <c r="CS81" s="344"/>
      <c r="CT81" s="344"/>
      <c r="CU81" s="344"/>
      <c r="CV81" s="345"/>
      <c r="CW81" s="132"/>
      <c r="CX81" s="129"/>
      <c r="CY81" s="130"/>
      <c r="CZ81" s="250"/>
      <c r="DA81" s="251"/>
      <c r="DB81" s="251"/>
      <c r="DC81" s="251"/>
      <c r="DD81" s="251"/>
      <c r="DE81" s="251"/>
      <c r="DF81" s="251"/>
      <c r="DG81" s="251"/>
      <c r="DH81" s="251"/>
      <c r="DI81" s="251"/>
      <c r="DJ81" s="251"/>
      <c r="DK81" s="251"/>
      <c r="DL81" s="251"/>
      <c r="DM81" s="252"/>
      <c r="DN81" s="331"/>
      <c r="DO81" s="332"/>
      <c r="DP81" s="332"/>
      <c r="DQ81" s="332"/>
      <c r="DR81" s="333"/>
      <c r="DS81" s="352"/>
      <c r="DT81" s="353"/>
      <c r="DU81" s="353"/>
      <c r="DV81" s="353"/>
      <c r="DW81" s="353"/>
      <c r="DX81" s="353"/>
      <c r="DY81" s="353"/>
      <c r="DZ81" s="353"/>
      <c r="EA81" s="353"/>
      <c r="EB81" s="353"/>
      <c r="EC81" s="353"/>
      <c r="ED81" s="353"/>
      <c r="EE81" s="353"/>
      <c r="EF81" s="353"/>
      <c r="EG81" s="353"/>
      <c r="EH81" s="353"/>
      <c r="EI81" s="353"/>
      <c r="EJ81" s="353"/>
      <c r="EK81" s="353"/>
      <c r="EL81" s="353"/>
      <c r="EM81" s="353"/>
      <c r="EN81" s="353"/>
      <c r="EO81" s="353"/>
      <c r="EP81" s="353"/>
      <c r="EQ81" s="353"/>
      <c r="ER81" s="353"/>
      <c r="ES81" s="353"/>
      <c r="ET81" s="353"/>
      <c r="EU81" s="353"/>
      <c r="EV81" s="353"/>
      <c r="EW81" s="353"/>
      <c r="EX81" s="353"/>
      <c r="EY81" s="353"/>
      <c r="EZ81" s="353"/>
      <c r="FA81" s="353"/>
      <c r="FB81" s="353"/>
      <c r="FC81" s="353"/>
      <c r="FD81" s="353"/>
      <c r="FE81" s="353"/>
      <c r="FF81" s="353"/>
      <c r="FG81" s="354"/>
    </row>
    <row r="82" spans="1:163" ht="9" customHeight="1" thickBot="1">
      <c r="A82" s="128"/>
      <c r="B82" s="129"/>
      <c r="C82" s="130"/>
      <c r="D82" s="437"/>
      <c r="E82" s="438"/>
      <c r="F82" s="438"/>
      <c r="G82" s="438"/>
      <c r="H82" s="438"/>
      <c r="I82" s="438"/>
      <c r="J82" s="438"/>
      <c r="K82" s="439"/>
      <c r="L82" s="437"/>
      <c r="M82" s="438"/>
      <c r="N82" s="438"/>
      <c r="O82" s="438"/>
      <c r="P82" s="438"/>
      <c r="Q82" s="439"/>
      <c r="R82" s="132"/>
      <c r="S82" s="129"/>
      <c r="T82" s="130"/>
      <c r="U82" s="243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5"/>
      <c r="AI82" s="148"/>
      <c r="AJ82" s="149"/>
      <c r="AK82" s="149"/>
      <c r="AL82" s="149"/>
      <c r="AM82" s="247"/>
      <c r="AN82" s="184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85"/>
      <c r="CF82" s="128"/>
      <c r="CG82" s="129"/>
      <c r="CH82" s="130"/>
      <c r="CI82" s="337"/>
      <c r="CJ82" s="338"/>
      <c r="CK82" s="338"/>
      <c r="CL82" s="338"/>
      <c r="CM82" s="338"/>
      <c r="CN82" s="338"/>
      <c r="CO82" s="338"/>
      <c r="CP82" s="339"/>
      <c r="CQ82" s="346"/>
      <c r="CR82" s="347"/>
      <c r="CS82" s="347"/>
      <c r="CT82" s="347"/>
      <c r="CU82" s="347"/>
      <c r="CV82" s="348"/>
      <c r="CW82" s="132"/>
      <c r="CX82" s="129"/>
      <c r="CY82" s="130"/>
      <c r="CZ82" s="253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5"/>
      <c r="DN82" s="334"/>
      <c r="DO82" s="335"/>
      <c r="DP82" s="335"/>
      <c r="DQ82" s="335"/>
      <c r="DR82" s="336"/>
      <c r="DS82" s="352"/>
      <c r="DT82" s="353"/>
      <c r="DU82" s="353"/>
      <c r="DV82" s="353"/>
      <c r="DW82" s="353"/>
      <c r="DX82" s="353"/>
      <c r="DY82" s="353"/>
      <c r="DZ82" s="353"/>
      <c r="EA82" s="353"/>
      <c r="EB82" s="353"/>
      <c r="EC82" s="353"/>
      <c r="ED82" s="353"/>
      <c r="EE82" s="353"/>
      <c r="EF82" s="353"/>
      <c r="EG82" s="353"/>
      <c r="EH82" s="353"/>
      <c r="EI82" s="353"/>
      <c r="EJ82" s="353"/>
      <c r="EK82" s="353"/>
      <c r="EL82" s="353"/>
      <c r="EM82" s="353"/>
      <c r="EN82" s="353"/>
      <c r="EO82" s="353"/>
      <c r="EP82" s="353"/>
      <c r="EQ82" s="353"/>
      <c r="ER82" s="353"/>
      <c r="ES82" s="353"/>
      <c r="ET82" s="353"/>
      <c r="EU82" s="353"/>
      <c r="EV82" s="353"/>
      <c r="EW82" s="353"/>
      <c r="EX82" s="353"/>
      <c r="EY82" s="353"/>
      <c r="EZ82" s="353"/>
      <c r="FA82" s="353"/>
      <c r="FB82" s="353"/>
      <c r="FC82" s="353"/>
      <c r="FD82" s="353"/>
      <c r="FE82" s="353"/>
      <c r="FF82" s="353"/>
      <c r="FG82" s="354"/>
    </row>
    <row r="83" spans="1:163" ht="9" customHeight="1" thickTop="1">
      <c r="A83" s="128"/>
      <c r="B83" s="129"/>
      <c r="C83" s="130"/>
      <c r="D83" s="315" t="s">
        <v>85</v>
      </c>
      <c r="E83" s="429"/>
      <c r="F83" s="429"/>
      <c r="G83" s="429"/>
      <c r="H83" s="429"/>
      <c r="I83" s="429"/>
      <c r="J83" s="429"/>
      <c r="K83" s="430"/>
      <c r="L83" s="433">
        <f>IF($FJ$4="","",AVERAGE(L47:Q82))</f>
        <v>2.4444444444444446</v>
      </c>
      <c r="M83" s="429"/>
      <c r="N83" s="429"/>
      <c r="O83" s="429"/>
      <c r="P83" s="429"/>
      <c r="Q83" s="430"/>
      <c r="R83" s="132"/>
      <c r="S83" s="129"/>
      <c r="T83" s="130"/>
      <c r="U83" s="237" t="s">
        <v>98</v>
      </c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9"/>
      <c r="AI83" s="246">
        <f>IF($FJ$4="","",IF(VLOOKUP($FJ$4,'入力用'!$E$13:$BE$55,35)="","",VLOOKUP($FJ$4,'入力用'!$E$13:$BE$55,35)))</f>
      </c>
      <c r="AJ83" s="143"/>
      <c r="AK83" s="143"/>
      <c r="AL83" s="143"/>
      <c r="AM83" s="183"/>
      <c r="AN83" s="184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85"/>
      <c r="CF83" s="128"/>
      <c r="CG83" s="129"/>
      <c r="CH83" s="130"/>
      <c r="CI83" s="315" t="s">
        <v>85</v>
      </c>
      <c r="CJ83" s="316"/>
      <c r="CK83" s="316"/>
      <c r="CL83" s="316"/>
      <c r="CM83" s="316"/>
      <c r="CN83" s="316"/>
      <c r="CO83" s="316"/>
      <c r="CP83" s="317"/>
      <c r="CQ83" s="318">
        <f>L83</f>
        <v>2.4444444444444446</v>
      </c>
      <c r="CR83" s="319"/>
      <c r="CS83" s="319"/>
      <c r="CT83" s="319"/>
      <c r="CU83" s="319"/>
      <c r="CV83" s="320"/>
      <c r="CW83" s="132"/>
      <c r="CX83" s="129"/>
      <c r="CY83" s="130"/>
      <c r="CZ83" s="237" t="s">
        <v>98</v>
      </c>
      <c r="DA83" s="248"/>
      <c r="DB83" s="248"/>
      <c r="DC83" s="248"/>
      <c r="DD83" s="248"/>
      <c r="DE83" s="248"/>
      <c r="DF83" s="248"/>
      <c r="DG83" s="248"/>
      <c r="DH83" s="248"/>
      <c r="DI83" s="248"/>
      <c r="DJ83" s="248"/>
      <c r="DK83" s="248"/>
      <c r="DL83" s="248"/>
      <c r="DM83" s="249"/>
      <c r="DN83" s="328">
        <f>AI83</f>
      </c>
      <c r="DO83" s="329"/>
      <c r="DP83" s="329"/>
      <c r="DQ83" s="329"/>
      <c r="DR83" s="330"/>
      <c r="DS83" s="352"/>
      <c r="DT83" s="353"/>
      <c r="DU83" s="353"/>
      <c r="DV83" s="353"/>
      <c r="DW83" s="353"/>
      <c r="DX83" s="353"/>
      <c r="DY83" s="353"/>
      <c r="DZ83" s="353"/>
      <c r="EA83" s="353"/>
      <c r="EB83" s="353"/>
      <c r="EC83" s="353"/>
      <c r="ED83" s="353"/>
      <c r="EE83" s="353"/>
      <c r="EF83" s="353"/>
      <c r="EG83" s="353"/>
      <c r="EH83" s="353"/>
      <c r="EI83" s="353"/>
      <c r="EJ83" s="353"/>
      <c r="EK83" s="353"/>
      <c r="EL83" s="353"/>
      <c r="EM83" s="353"/>
      <c r="EN83" s="353"/>
      <c r="EO83" s="353"/>
      <c r="EP83" s="353"/>
      <c r="EQ83" s="353"/>
      <c r="ER83" s="353"/>
      <c r="ES83" s="353"/>
      <c r="ET83" s="353"/>
      <c r="EU83" s="353"/>
      <c r="EV83" s="353"/>
      <c r="EW83" s="353"/>
      <c r="EX83" s="353"/>
      <c r="EY83" s="353"/>
      <c r="EZ83" s="353"/>
      <c r="FA83" s="353"/>
      <c r="FB83" s="353"/>
      <c r="FC83" s="353"/>
      <c r="FD83" s="353"/>
      <c r="FE83" s="353"/>
      <c r="FF83" s="353"/>
      <c r="FG83" s="354"/>
    </row>
    <row r="84" spans="1:163" ht="9" customHeight="1">
      <c r="A84" s="128"/>
      <c r="B84" s="129"/>
      <c r="C84" s="130"/>
      <c r="D84" s="145"/>
      <c r="E84" s="146"/>
      <c r="F84" s="146"/>
      <c r="G84" s="146"/>
      <c r="H84" s="146"/>
      <c r="I84" s="146"/>
      <c r="J84" s="146"/>
      <c r="K84" s="147"/>
      <c r="L84" s="145"/>
      <c r="M84" s="146"/>
      <c r="N84" s="146"/>
      <c r="O84" s="146"/>
      <c r="P84" s="146"/>
      <c r="Q84" s="147"/>
      <c r="R84" s="132"/>
      <c r="S84" s="129"/>
      <c r="T84" s="130"/>
      <c r="U84" s="250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2"/>
      <c r="AI84" s="145"/>
      <c r="AJ84" s="146"/>
      <c r="AK84" s="146"/>
      <c r="AL84" s="146"/>
      <c r="AM84" s="185"/>
      <c r="AN84" s="184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85"/>
      <c r="CF84" s="128"/>
      <c r="CG84" s="129"/>
      <c r="CH84" s="130"/>
      <c r="CI84" s="119"/>
      <c r="CJ84" s="120"/>
      <c r="CK84" s="120"/>
      <c r="CL84" s="120"/>
      <c r="CM84" s="120"/>
      <c r="CN84" s="120"/>
      <c r="CO84" s="120"/>
      <c r="CP84" s="140"/>
      <c r="CQ84" s="321"/>
      <c r="CR84" s="322"/>
      <c r="CS84" s="322"/>
      <c r="CT84" s="322"/>
      <c r="CU84" s="322"/>
      <c r="CV84" s="323"/>
      <c r="CW84" s="132"/>
      <c r="CX84" s="129"/>
      <c r="CY84" s="130"/>
      <c r="CZ84" s="250"/>
      <c r="DA84" s="251"/>
      <c r="DB84" s="251"/>
      <c r="DC84" s="251"/>
      <c r="DD84" s="251"/>
      <c r="DE84" s="251"/>
      <c r="DF84" s="251"/>
      <c r="DG84" s="251"/>
      <c r="DH84" s="251"/>
      <c r="DI84" s="251"/>
      <c r="DJ84" s="251"/>
      <c r="DK84" s="251"/>
      <c r="DL84" s="251"/>
      <c r="DM84" s="252"/>
      <c r="DN84" s="331"/>
      <c r="DO84" s="332"/>
      <c r="DP84" s="332"/>
      <c r="DQ84" s="332"/>
      <c r="DR84" s="333"/>
      <c r="DS84" s="352"/>
      <c r="DT84" s="353"/>
      <c r="DU84" s="353"/>
      <c r="DV84" s="353"/>
      <c r="DW84" s="353"/>
      <c r="DX84" s="353"/>
      <c r="DY84" s="353"/>
      <c r="DZ84" s="353"/>
      <c r="EA84" s="353"/>
      <c r="EB84" s="353"/>
      <c r="EC84" s="353"/>
      <c r="ED84" s="353"/>
      <c r="EE84" s="353"/>
      <c r="EF84" s="353"/>
      <c r="EG84" s="353"/>
      <c r="EH84" s="353"/>
      <c r="EI84" s="353"/>
      <c r="EJ84" s="353"/>
      <c r="EK84" s="353"/>
      <c r="EL84" s="353"/>
      <c r="EM84" s="353"/>
      <c r="EN84" s="353"/>
      <c r="EO84" s="353"/>
      <c r="EP84" s="353"/>
      <c r="EQ84" s="353"/>
      <c r="ER84" s="353"/>
      <c r="ES84" s="353"/>
      <c r="ET84" s="353"/>
      <c r="EU84" s="353"/>
      <c r="EV84" s="353"/>
      <c r="EW84" s="353"/>
      <c r="EX84" s="353"/>
      <c r="EY84" s="353"/>
      <c r="EZ84" s="353"/>
      <c r="FA84" s="353"/>
      <c r="FB84" s="353"/>
      <c r="FC84" s="353"/>
      <c r="FD84" s="353"/>
      <c r="FE84" s="353"/>
      <c r="FF84" s="353"/>
      <c r="FG84" s="354"/>
    </row>
    <row r="85" spans="1:163" ht="9" customHeight="1">
      <c r="A85" s="128"/>
      <c r="B85" s="129"/>
      <c r="C85" s="130"/>
      <c r="D85" s="145"/>
      <c r="E85" s="146"/>
      <c r="F85" s="146"/>
      <c r="G85" s="146"/>
      <c r="H85" s="146"/>
      <c r="I85" s="146"/>
      <c r="J85" s="146"/>
      <c r="K85" s="147"/>
      <c r="L85" s="145"/>
      <c r="M85" s="146"/>
      <c r="N85" s="146"/>
      <c r="O85" s="146"/>
      <c r="P85" s="146"/>
      <c r="Q85" s="147"/>
      <c r="R85" s="132"/>
      <c r="S85" s="129"/>
      <c r="T85" s="130"/>
      <c r="U85" s="250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2"/>
      <c r="AI85" s="145"/>
      <c r="AJ85" s="146"/>
      <c r="AK85" s="146"/>
      <c r="AL85" s="146"/>
      <c r="AM85" s="185"/>
      <c r="AN85" s="184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85"/>
      <c r="CF85" s="128"/>
      <c r="CG85" s="129"/>
      <c r="CH85" s="130"/>
      <c r="CI85" s="119"/>
      <c r="CJ85" s="120"/>
      <c r="CK85" s="120"/>
      <c r="CL85" s="120"/>
      <c r="CM85" s="120"/>
      <c r="CN85" s="120"/>
      <c r="CO85" s="120"/>
      <c r="CP85" s="140"/>
      <c r="CQ85" s="321"/>
      <c r="CR85" s="322"/>
      <c r="CS85" s="322"/>
      <c r="CT85" s="322"/>
      <c r="CU85" s="322"/>
      <c r="CV85" s="323"/>
      <c r="CW85" s="132"/>
      <c r="CX85" s="129"/>
      <c r="CY85" s="130"/>
      <c r="CZ85" s="250"/>
      <c r="DA85" s="251"/>
      <c r="DB85" s="251"/>
      <c r="DC85" s="251"/>
      <c r="DD85" s="251"/>
      <c r="DE85" s="251"/>
      <c r="DF85" s="251"/>
      <c r="DG85" s="251"/>
      <c r="DH85" s="251"/>
      <c r="DI85" s="251"/>
      <c r="DJ85" s="251"/>
      <c r="DK85" s="251"/>
      <c r="DL85" s="251"/>
      <c r="DM85" s="252"/>
      <c r="DN85" s="331"/>
      <c r="DO85" s="332"/>
      <c r="DP85" s="332"/>
      <c r="DQ85" s="332"/>
      <c r="DR85" s="333"/>
      <c r="DS85" s="352"/>
      <c r="DT85" s="353"/>
      <c r="DU85" s="353"/>
      <c r="DV85" s="353"/>
      <c r="DW85" s="353"/>
      <c r="DX85" s="353"/>
      <c r="DY85" s="353"/>
      <c r="DZ85" s="353"/>
      <c r="EA85" s="353"/>
      <c r="EB85" s="353"/>
      <c r="EC85" s="353"/>
      <c r="ED85" s="353"/>
      <c r="EE85" s="353"/>
      <c r="EF85" s="353"/>
      <c r="EG85" s="353"/>
      <c r="EH85" s="353"/>
      <c r="EI85" s="353"/>
      <c r="EJ85" s="353"/>
      <c r="EK85" s="353"/>
      <c r="EL85" s="353"/>
      <c r="EM85" s="353"/>
      <c r="EN85" s="353"/>
      <c r="EO85" s="353"/>
      <c r="EP85" s="353"/>
      <c r="EQ85" s="353"/>
      <c r="ER85" s="353"/>
      <c r="ES85" s="353"/>
      <c r="ET85" s="353"/>
      <c r="EU85" s="353"/>
      <c r="EV85" s="353"/>
      <c r="EW85" s="353"/>
      <c r="EX85" s="353"/>
      <c r="EY85" s="353"/>
      <c r="EZ85" s="353"/>
      <c r="FA85" s="353"/>
      <c r="FB85" s="353"/>
      <c r="FC85" s="353"/>
      <c r="FD85" s="353"/>
      <c r="FE85" s="353"/>
      <c r="FF85" s="353"/>
      <c r="FG85" s="354"/>
    </row>
    <row r="86" spans="1:163" ht="9" customHeight="1" thickBot="1">
      <c r="A86" s="133"/>
      <c r="B86" s="134"/>
      <c r="C86" s="135"/>
      <c r="D86" s="431"/>
      <c r="E86" s="187"/>
      <c r="F86" s="187"/>
      <c r="G86" s="187"/>
      <c r="H86" s="187"/>
      <c r="I86" s="187"/>
      <c r="J86" s="187"/>
      <c r="K86" s="432"/>
      <c r="L86" s="431"/>
      <c r="M86" s="187"/>
      <c r="N86" s="187"/>
      <c r="O86" s="187"/>
      <c r="P86" s="187"/>
      <c r="Q86" s="432"/>
      <c r="R86" s="136"/>
      <c r="S86" s="134"/>
      <c r="T86" s="135"/>
      <c r="U86" s="434"/>
      <c r="V86" s="435"/>
      <c r="W86" s="435"/>
      <c r="X86" s="435"/>
      <c r="Y86" s="435"/>
      <c r="Z86" s="435"/>
      <c r="AA86" s="435"/>
      <c r="AB86" s="435"/>
      <c r="AC86" s="435"/>
      <c r="AD86" s="435"/>
      <c r="AE86" s="435"/>
      <c r="AF86" s="435"/>
      <c r="AG86" s="435"/>
      <c r="AH86" s="436"/>
      <c r="AI86" s="431"/>
      <c r="AJ86" s="187"/>
      <c r="AK86" s="187"/>
      <c r="AL86" s="187"/>
      <c r="AM86" s="188"/>
      <c r="AN86" s="186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8"/>
      <c r="CF86" s="133"/>
      <c r="CG86" s="134"/>
      <c r="CH86" s="135"/>
      <c r="CI86" s="122"/>
      <c r="CJ86" s="123"/>
      <c r="CK86" s="123"/>
      <c r="CL86" s="123"/>
      <c r="CM86" s="123"/>
      <c r="CN86" s="123"/>
      <c r="CO86" s="123"/>
      <c r="CP86" s="141"/>
      <c r="CQ86" s="324"/>
      <c r="CR86" s="325"/>
      <c r="CS86" s="325"/>
      <c r="CT86" s="325"/>
      <c r="CU86" s="325"/>
      <c r="CV86" s="326"/>
      <c r="CW86" s="136"/>
      <c r="CX86" s="134"/>
      <c r="CY86" s="135"/>
      <c r="CZ86" s="253"/>
      <c r="DA86" s="254"/>
      <c r="DB86" s="254"/>
      <c r="DC86" s="254"/>
      <c r="DD86" s="254"/>
      <c r="DE86" s="254"/>
      <c r="DF86" s="254"/>
      <c r="DG86" s="254"/>
      <c r="DH86" s="254"/>
      <c r="DI86" s="254"/>
      <c r="DJ86" s="254"/>
      <c r="DK86" s="254"/>
      <c r="DL86" s="254"/>
      <c r="DM86" s="255"/>
      <c r="DN86" s="334"/>
      <c r="DO86" s="335"/>
      <c r="DP86" s="335"/>
      <c r="DQ86" s="335"/>
      <c r="DR86" s="336"/>
      <c r="DS86" s="352"/>
      <c r="DT86" s="353"/>
      <c r="DU86" s="353"/>
      <c r="DV86" s="353"/>
      <c r="DW86" s="353"/>
      <c r="DX86" s="353"/>
      <c r="DY86" s="353"/>
      <c r="DZ86" s="353"/>
      <c r="EA86" s="353"/>
      <c r="EB86" s="353"/>
      <c r="EC86" s="353"/>
      <c r="ED86" s="353"/>
      <c r="EE86" s="353"/>
      <c r="EF86" s="353"/>
      <c r="EG86" s="353"/>
      <c r="EH86" s="353"/>
      <c r="EI86" s="353"/>
      <c r="EJ86" s="353"/>
      <c r="EK86" s="353"/>
      <c r="EL86" s="353"/>
      <c r="EM86" s="353"/>
      <c r="EN86" s="353"/>
      <c r="EO86" s="353"/>
      <c r="EP86" s="353"/>
      <c r="EQ86" s="353"/>
      <c r="ER86" s="353"/>
      <c r="ES86" s="353"/>
      <c r="ET86" s="353"/>
      <c r="EU86" s="353"/>
      <c r="EV86" s="353"/>
      <c r="EW86" s="353"/>
      <c r="EX86" s="353"/>
      <c r="EY86" s="353"/>
      <c r="EZ86" s="353"/>
      <c r="FA86" s="353"/>
      <c r="FB86" s="353"/>
      <c r="FC86" s="353"/>
      <c r="FD86" s="353"/>
      <c r="FE86" s="353"/>
      <c r="FF86" s="353"/>
      <c r="FG86" s="354"/>
    </row>
    <row r="87" spans="1:163" ht="9" customHeight="1">
      <c r="A87" s="201" t="s">
        <v>130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2"/>
      <c r="BT87" s="202"/>
      <c r="BU87" s="202"/>
      <c r="BV87" s="202"/>
      <c r="BW87" s="202"/>
      <c r="BX87" s="202"/>
      <c r="BY87" s="202"/>
      <c r="BZ87" s="202"/>
      <c r="CA87" s="202"/>
      <c r="CB87" s="203"/>
      <c r="CF87" s="201" t="s">
        <v>130</v>
      </c>
      <c r="CG87" s="202"/>
      <c r="CH87" s="202"/>
      <c r="CI87" s="202"/>
      <c r="CJ87" s="202"/>
      <c r="CK87" s="202"/>
      <c r="CL87" s="202"/>
      <c r="CM87" s="202"/>
      <c r="CN87" s="202"/>
      <c r="CO87" s="202"/>
      <c r="CP87" s="202"/>
      <c r="CQ87" s="202"/>
      <c r="CR87" s="202"/>
      <c r="CS87" s="202"/>
      <c r="CT87" s="202"/>
      <c r="CU87" s="202"/>
      <c r="CV87" s="202"/>
      <c r="CW87" s="202"/>
      <c r="CX87" s="202"/>
      <c r="CY87" s="202"/>
      <c r="CZ87" s="202"/>
      <c r="DA87" s="202"/>
      <c r="DB87" s="202"/>
      <c r="DC87" s="202"/>
      <c r="DD87" s="202"/>
      <c r="DE87" s="202"/>
      <c r="DF87" s="202"/>
      <c r="DG87" s="202"/>
      <c r="DH87" s="202"/>
      <c r="DI87" s="202"/>
      <c r="DJ87" s="202"/>
      <c r="DK87" s="202"/>
      <c r="DL87" s="202"/>
      <c r="DM87" s="202"/>
      <c r="DN87" s="202"/>
      <c r="DO87" s="202"/>
      <c r="DP87" s="202"/>
      <c r="DQ87" s="202"/>
      <c r="DR87" s="202"/>
      <c r="DS87" s="202"/>
      <c r="DT87" s="202"/>
      <c r="DU87" s="202"/>
      <c r="DV87" s="202"/>
      <c r="DW87" s="202"/>
      <c r="DX87" s="202"/>
      <c r="DY87" s="202"/>
      <c r="DZ87" s="202"/>
      <c r="EA87" s="202"/>
      <c r="EB87" s="202"/>
      <c r="EC87" s="202"/>
      <c r="ED87" s="202"/>
      <c r="EE87" s="202"/>
      <c r="EF87" s="202"/>
      <c r="EG87" s="202"/>
      <c r="EH87" s="202"/>
      <c r="EI87" s="202"/>
      <c r="EJ87" s="202"/>
      <c r="EK87" s="202"/>
      <c r="EL87" s="202"/>
      <c r="EM87" s="202"/>
      <c r="EN87" s="202"/>
      <c r="EO87" s="202"/>
      <c r="EP87" s="202"/>
      <c r="EQ87" s="202"/>
      <c r="ER87" s="202"/>
      <c r="ES87" s="202"/>
      <c r="ET87" s="202"/>
      <c r="EU87" s="202"/>
      <c r="EV87" s="202"/>
      <c r="EW87" s="202"/>
      <c r="EX87" s="202"/>
      <c r="EY87" s="202"/>
      <c r="EZ87" s="202"/>
      <c r="FA87" s="202"/>
      <c r="FB87" s="202"/>
      <c r="FC87" s="202"/>
      <c r="FD87" s="202"/>
      <c r="FE87" s="202"/>
      <c r="FF87" s="202"/>
      <c r="FG87" s="203"/>
    </row>
    <row r="88" spans="1:163" ht="9" customHeight="1">
      <c r="A88" s="204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205"/>
      <c r="CF88" s="204"/>
      <c r="CG88" s="151"/>
      <c r="CH88" s="151"/>
      <c r="CI88" s="151"/>
      <c r="CJ88" s="151"/>
      <c r="CK88" s="151"/>
      <c r="CL88" s="151"/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1"/>
      <c r="DE88" s="151"/>
      <c r="DF88" s="151"/>
      <c r="DG88" s="151"/>
      <c r="DH88" s="151"/>
      <c r="DI88" s="151"/>
      <c r="DJ88" s="151"/>
      <c r="DK88" s="151"/>
      <c r="DL88" s="151"/>
      <c r="DM88" s="151"/>
      <c r="DN88" s="151"/>
      <c r="DO88" s="151"/>
      <c r="DP88" s="151"/>
      <c r="DQ88" s="151"/>
      <c r="DR88" s="151"/>
      <c r="DS88" s="151"/>
      <c r="DT88" s="151"/>
      <c r="DU88" s="151"/>
      <c r="DV88" s="151"/>
      <c r="DW88" s="151"/>
      <c r="DX88" s="151"/>
      <c r="DY88" s="151"/>
      <c r="DZ88" s="151"/>
      <c r="EA88" s="151"/>
      <c r="EB88" s="151"/>
      <c r="EC88" s="151"/>
      <c r="ED88" s="151"/>
      <c r="EE88" s="151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1"/>
      <c r="ES88" s="151"/>
      <c r="ET88" s="151"/>
      <c r="EU88" s="151"/>
      <c r="EV88" s="151"/>
      <c r="EW88" s="151"/>
      <c r="EX88" s="151"/>
      <c r="EY88" s="151"/>
      <c r="EZ88" s="151"/>
      <c r="FA88" s="151"/>
      <c r="FB88" s="151"/>
      <c r="FC88" s="151"/>
      <c r="FD88" s="151"/>
      <c r="FE88" s="151"/>
      <c r="FF88" s="151"/>
      <c r="FG88" s="205"/>
    </row>
    <row r="89" spans="1:163" ht="13.5" customHeight="1">
      <c r="A89" s="206" t="s">
        <v>131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8"/>
      <c r="CF89" s="206" t="s">
        <v>131</v>
      </c>
      <c r="CG89" s="207"/>
      <c r="CH89" s="207"/>
      <c r="CI89" s="207"/>
      <c r="CJ89" s="207"/>
      <c r="CK89" s="207"/>
      <c r="CL89" s="207"/>
      <c r="CM89" s="207"/>
      <c r="CN89" s="207"/>
      <c r="CO89" s="207"/>
      <c r="CP89" s="207"/>
      <c r="CQ89" s="207"/>
      <c r="CR89" s="207"/>
      <c r="CS89" s="207"/>
      <c r="CT89" s="207"/>
      <c r="CU89" s="207"/>
      <c r="CV89" s="207"/>
      <c r="CW89" s="207"/>
      <c r="CX89" s="207"/>
      <c r="CY89" s="207"/>
      <c r="CZ89" s="207"/>
      <c r="DA89" s="207"/>
      <c r="DB89" s="207"/>
      <c r="DC89" s="207"/>
      <c r="DD89" s="207"/>
      <c r="DE89" s="207"/>
      <c r="DF89" s="207"/>
      <c r="DG89" s="207"/>
      <c r="DH89" s="207"/>
      <c r="DI89" s="207"/>
      <c r="DJ89" s="207"/>
      <c r="DK89" s="207"/>
      <c r="DL89" s="207"/>
      <c r="DM89" s="207"/>
      <c r="DN89" s="207"/>
      <c r="DO89" s="207"/>
      <c r="DP89" s="207"/>
      <c r="DQ89" s="207"/>
      <c r="DR89" s="207"/>
      <c r="DS89" s="207"/>
      <c r="DT89" s="207"/>
      <c r="DU89" s="207"/>
      <c r="DV89" s="207"/>
      <c r="DW89" s="207"/>
      <c r="DX89" s="207"/>
      <c r="DY89" s="207"/>
      <c r="DZ89" s="207"/>
      <c r="EA89" s="207"/>
      <c r="EB89" s="207"/>
      <c r="EC89" s="207"/>
      <c r="ED89" s="207"/>
      <c r="EE89" s="207"/>
      <c r="EF89" s="207"/>
      <c r="EG89" s="207"/>
      <c r="EH89" s="207"/>
      <c r="EI89" s="207"/>
      <c r="EJ89" s="207"/>
      <c r="EK89" s="207"/>
      <c r="EL89" s="207"/>
      <c r="EM89" s="207"/>
      <c r="EN89" s="207"/>
      <c r="EO89" s="207"/>
      <c r="EP89" s="207"/>
      <c r="EQ89" s="207"/>
      <c r="ER89" s="207"/>
      <c r="ES89" s="207"/>
      <c r="ET89" s="207"/>
      <c r="EU89" s="207"/>
      <c r="EV89" s="207"/>
      <c r="EW89" s="207"/>
      <c r="EX89" s="207"/>
      <c r="EY89" s="207"/>
      <c r="EZ89" s="207"/>
      <c r="FA89" s="207"/>
      <c r="FB89" s="207"/>
      <c r="FC89" s="207"/>
      <c r="FD89" s="207"/>
      <c r="FE89" s="207"/>
      <c r="FF89" s="207"/>
      <c r="FG89" s="208"/>
    </row>
    <row r="90" spans="1:163" ht="9" customHeight="1">
      <c r="A90" s="152">
        <f>IF($FJ$4="","",IF(VLOOKUP($FJ$4,'入力用'!$E$13:$BE$55,52)="","",VLOOKUP($FJ$4,'入力用'!$E$13:$BE$55,52)))</f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4"/>
      <c r="CF90" s="152">
        <f>IF($FJ$4="","",IF(VLOOKUP($FJ$4,'入力用'!$E$13:$BE$55,52)="","",VLOOKUP($FJ$4,'入力用'!$E$13:$BE$55,52)))</f>
      </c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4"/>
    </row>
    <row r="91" spans="1:163" ht="9" customHeight="1">
      <c r="A91" s="155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6"/>
      <c r="BT91" s="156"/>
      <c r="BU91" s="156"/>
      <c r="BV91" s="156"/>
      <c r="BW91" s="156"/>
      <c r="BX91" s="156"/>
      <c r="BY91" s="156"/>
      <c r="BZ91" s="156"/>
      <c r="CA91" s="156"/>
      <c r="CB91" s="157"/>
      <c r="CF91" s="155"/>
      <c r="CG91" s="156"/>
      <c r="CH91" s="156"/>
      <c r="CI91" s="156"/>
      <c r="CJ91" s="156"/>
      <c r="CK91" s="156"/>
      <c r="CL91" s="156"/>
      <c r="CM91" s="156"/>
      <c r="CN91" s="156"/>
      <c r="CO91" s="156"/>
      <c r="CP91" s="156"/>
      <c r="CQ91" s="156"/>
      <c r="CR91" s="156"/>
      <c r="CS91" s="156"/>
      <c r="CT91" s="156"/>
      <c r="CU91" s="156"/>
      <c r="CV91" s="156"/>
      <c r="CW91" s="156"/>
      <c r="CX91" s="156"/>
      <c r="CY91" s="156"/>
      <c r="CZ91" s="156"/>
      <c r="DA91" s="156"/>
      <c r="DB91" s="156"/>
      <c r="DC91" s="156"/>
      <c r="DD91" s="156"/>
      <c r="DE91" s="156"/>
      <c r="DF91" s="156"/>
      <c r="DG91" s="156"/>
      <c r="DH91" s="156"/>
      <c r="DI91" s="156"/>
      <c r="DJ91" s="156"/>
      <c r="DK91" s="156"/>
      <c r="DL91" s="156"/>
      <c r="DM91" s="156"/>
      <c r="DN91" s="156"/>
      <c r="DO91" s="156"/>
      <c r="DP91" s="156"/>
      <c r="DQ91" s="156"/>
      <c r="DR91" s="156"/>
      <c r="DS91" s="156"/>
      <c r="DT91" s="156"/>
      <c r="DU91" s="156"/>
      <c r="DV91" s="156"/>
      <c r="DW91" s="156"/>
      <c r="DX91" s="156"/>
      <c r="DY91" s="156"/>
      <c r="DZ91" s="156"/>
      <c r="EA91" s="156"/>
      <c r="EB91" s="156"/>
      <c r="EC91" s="156"/>
      <c r="ED91" s="156"/>
      <c r="EE91" s="156"/>
      <c r="EF91" s="156"/>
      <c r="EG91" s="156"/>
      <c r="EH91" s="156"/>
      <c r="EI91" s="156"/>
      <c r="EJ91" s="156"/>
      <c r="EK91" s="156"/>
      <c r="EL91" s="156"/>
      <c r="EM91" s="156"/>
      <c r="EN91" s="156"/>
      <c r="EO91" s="156"/>
      <c r="EP91" s="156"/>
      <c r="EQ91" s="156"/>
      <c r="ER91" s="156"/>
      <c r="ES91" s="156"/>
      <c r="ET91" s="156"/>
      <c r="EU91" s="156"/>
      <c r="EV91" s="156"/>
      <c r="EW91" s="156"/>
      <c r="EX91" s="156"/>
      <c r="EY91" s="156"/>
      <c r="EZ91" s="156"/>
      <c r="FA91" s="156"/>
      <c r="FB91" s="156"/>
      <c r="FC91" s="156"/>
      <c r="FD91" s="156"/>
      <c r="FE91" s="156"/>
      <c r="FF91" s="156"/>
      <c r="FG91" s="157"/>
    </row>
    <row r="92" spans="1:163" ht="9" customHeight="1">
      <c r="A92" s="155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7"/>
      <c r="CF92" s="155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7"/>
    </row>
    <row r="93" spans="1:163" ht="9" customHeight="1">
      <c r="A93" s="155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7"/>
      <c r="CF93" s="155"/>
      <c r="CG93" s="156"/>
      <c r="CH93" s="156"/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6"/>
      <c r="CX93" s="156"/>
      <c r="CY93" s="156"/>
      <c r="CZ93" s="156"/>
      <c r="DA93" s="156"/>
      <c r="DB93" s="156"/>
      <c r="DC93" s="156"/>
      <c r="DD93" s="156"/>
      <c r="DE93" s="156"/>
      <c r="DF93" s="156"/>
      <c r="DG93" s="156"/>
      <c r="DH93" s="156"/>
      <c r="DI93" s="156"/>
      <c r="DJ93" s="156"/>
      <c r="DK93" s="156"/>
      <c r="DL93" s="156"/>
      <c r="DM93" s="156"/>
      <c r="DN93" s="156"/>
      <c r="DO93" s="156"/>
      <c r="DP93" s="156"/>
      <c r="DQ93" s="156"/>
      <c r="DR93" s="156"/>
      <c r="DS93" s="156"/>
      <c r="DT93" s="156"/>
      <c r="DU93" s="156"/>
      <c r="DV93" s="156"/>
      <c r="DW93" s="156"/>
      <c r="DX93" s="156"/>
      <c r="DY93" s="156"/>
      <c r="DZ93" s="156"/>
      <c r="EA93" s="156"/>
      <c r="EB93" s="156"/>
      <c r="EC93" s="156"/>
      <c r="ED93" s="156"/>
      <c r="EE93" s="156"/>
      <c r="EF93" s="156"/>
      <c r="EG93" s="156"/>
      <c r="EH93" s="156"/>
      <c r="EI93" s="156"/>
      <c r="EJ93" s="156"/>
      <c r="EK93" s="156"/>
      <c r="EL93" s="156"/>
      <c r="EM93" s="156"/>
      <c r="EN93" s="156"/>
      <c r="EO93" s="156"/>
      <c r="EP93" s="156"/>
      <c r="EQ93" s="156"/>
      <c r="ER93" s="156"/>
      <c r="ES93" s="156"/>
      <c r="ET93" s="156"/>
      <c r="EU93" s="156"/>
      <c r="EV93" s="156"/>
      <c r="EW93" s="156"/>
      <c r="EX93" s="156"/>
      <c r="EY93" s="156"/>
      <c r="EZ93" s="156"/>
      <c r="FA93" s="156"/>
      <c r="FB93" s="156"/>
      <c r="FC93" s="156"/>
      <c r="FD93" s="156"/>
      <c r="FE93" s="156"/>
      <c r="FF93" s="156"/>
      <c r="FG93" s="157"/>
    </row>
    <row r="94" spans="1:163" ht="9" customHeight="1">
      <c r="A94" s="155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7"/>
      <c r="CF94" s="155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56"/>
      <c r="DV94" s="156"/>
      <c r="DW94" s="156"/>
      <c r="DX94" s="156"/>
      <c r="DY94" s="156"/>
      <c r="DZ94" s="156"/>
      <c r="EA94" s="156"/>
      <c r="EB94" s="156"/>
      <c r="EC94" s="156"/>
      <c r="ED94" s="156"/>
      <c r="EE94" s="156"/>
      <c r="EF94" s="156"/>
      <c r="EG94" s="156"/>
      <c r="EH94" s="156"/>
      <c r="EI94" s="156"/>
      <c r="EJ94" s="156"/>
      <c r="EK94" s="156"/>
      <c r="EL94" s="156"/>
      <c r="EM94" s="156"/>
      <c r="EN94" s="156"/>
      <c r="EO94" s="156"/>
      <c r="EP94" s="156"/>
      <c r="EQ94" s="156"/>
      <c r="ER94" s="156"/>
      <c r="ES94" s="156"/>
      <c r="ET94" s="156"/>
      <c r="EU94" s="156"/>
      <c r="EV94" s="156"/>
      <c r="EW94" s="156"/>
      <c r="EX94" s="156"/>
      <c r="EY94" s="156"/>
      <c r="EZ94" s="156"/>
      <c r="FA94" s="156"/>
      <c r="FB94" s="156"/>
      <c r="FC94" s="156"/>
      <c r="FD94" s="156"/>
      <c r="FE94" s="156"/>
      <c r="FF94" s="156"/>
      <c r="FG94" s="157"/>
    </row>
    <row r="95" spans="1:163" ht="9" customHeight="1">
      <c r="A95" s="155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7"/>
      <c r="CF95" s="155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7"/>
    </row>
    <row r="96" spans="1:163" ht="9" customHeight="1">
      <c r="A96" s="155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7"/>
      <c r="CF96" s="155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7"/>
    </row>
    <row r="97" spans="1:163" ht="9" customHeight="1">
      <c r="A97" s="155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7"/>
      <c r="CF97" s="155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7"/>
    </row>
    <row r="98" spans="1:163" ht="9" customHeight="1">
      <c r="A98" s="155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7"/>
      <c r="CF98" s="155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/>
      <c r="EO98" s="156"/>
      <c r="EP98" s="156"/>
      <c r="EQ98" s="156"/>
      <c r="ER98" s="156"/>
      <c r="ES98" s="156"/>
      <c r="ET98" s="156"/>
      <c r="EU98" s="156"/>
      <c r="EV98" s="156"/>
      <c r="EW98" s="156"/>
      <c r="EX98" s="156"/>
      <c r="EY98" s="156"/>
      <c r="EZ98" s="156"/>
      <c r="FA98" s="156"/>
      <c r="FB98" s="156"/>
      <c r="FC98" s="156"/>
      <c r="FD98" s="156"/>
      <c r="FE98" s="156"/>
      <c r="FF98" s="156"/>
      <c r="FG98" s="157"/>
    </row>
    <row r="99" spans="1:163" ht="9" customHeight="1">
      <c r="A99" s="155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7"/>
      <c r="CF99" s="155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7"/>
    </row>
    <row r="100" spans="1:163" ht="9" customHeight="1">
      <c r="A100" s="88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368" t="s">
        <v>106</v>
      </c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 t="str">
        <f>IF($FJ$4="","",'入力用'!$C$9)</f>
        <v>城　西　次　郎</v>
      </c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61" t="s">
        <v>107</v>
      </c>
      <c r="BZ100" s="161"/>
      <c r="CA100" s="161"/>
      <c r="CB100" s="162"/>
      <c r="CF100" s="94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367" t="s">
        <v>106</v>
      </c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 t="str">
        <f>AY100</f>
        <v>城　西　次　郎</v>
      </c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61" t="s">
        <v>107</v>
      </c>
      <c r="FE100" s="161"/>
      <c r="FF100" s="161"/>
      <c r="FG100" s="162"/>
    </row>
    <row r="101" spans="1:163" ht="9" customHeight="1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370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63"/>
      <c r="BZ101" s="163"/>
      <c r="CA101" s="163"/>
      <c r="CB101" s="164"/>
      <c r="CF101" s="94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267"/>
      <c r="DT101" s="159"/>
      <c r="DU101" s="159"/>
      <c r="DV101" s="159"/>
      <c r="DW101" s="159"/>
      <c r="DX101" s="159"/>
      <c r="DY101" s="159"/>
      <c r="DZ101" s="159"/>
      <c r="EA101" s="159"/>
      <c r="EB101" s="159"/>
      <c r="EC101" s="159"/>
      <c r="ED101" s="159"/>
      <c r="EE101" s="159"/>
      <c r="EF101" s="159"/>
      <c r="EG101" s="159"/>
      <c r="EH101" s="159"/>
      <c r="EI101" s="159"/>
      <c r="EJ101" s="159"/>
      <c r="EK101" s="159"/>
      <c r="EL101" s="159"/>
      <c r="EM101" s="159"/>
      <c r="EN101" s="159"/>
      <c r="EO101" s="159"/>
      <c r="EP101" s="159"/>
      <c r="EQ101" s="159"/>
      <c r="ER101" s="159"/>
      <c r="ES101" s="159"/>
      <c r="ET101" s="159"/>
      <c r="EU101" s="159"/>
      <c r="EV101" s="159"/>
      <c r="EW101" s="159"/>
      <c r="EX101" s="159"/>
      <c r="EY101" s="159"/>
      <c r="EZ101" s="159"/>
      <c r="FA101" s="159"/>
      <c r="FB101" s="159"/>
      <c r="FC101" s="159"/>
      <c r="FD101" s="163"/>
      <c r="FE101" s="163"/>
      <c r="FF101" s="163"/>
      <c r="FG101" s="164"/>
    </row>
    <row r="102" spans="1:163" ht="9" customHeight="1" thickBot="1">
      <c r="A102" s="96"/>
      <c r="B102" s="87"/>
      <c r="C102" s="87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44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5"/>
      <c r="BZ102" s="165"/>
      <c r="CA102" s="165"/>
      <c r="CB102" s="166"/>
      <c r="CF102" s="97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269"/>
      <c r="DT102" s="160"/>
      <c r="DU102" s="160"/>
      <c r="DV102" s="160"/>
      <c r="DW102" s="160"/>
      <c r="DX102" s="160"/>
      <c r="DY102" s="160"/>
      <c r="DZ102" s="160"/>
      <c r="EA102" s="160"/>
      <c r="EB102" s="160"/>
      <c r="EC102" s="160"/>
      <c r="ED102" s="160"/>
      <c r="EE102" s="160"/>
      <c r="EF102" s="160"/>
      <c r="EG102" s="160"/>
      <c r="EH102" s="160"/>
      <c r="EI102" s="160"/>
      <c r="EJ102" s="160"/>
      <c r="EK102" s="160"/>
      <c r="EL102" s="160"/>
      <c r="EM102" s="160"/>
      <c r="EN102" s="160"/>
      <c r="EO102" s="160"/>
      <c r="EP102" s="160"/>
      <c r="EQ102" s="160"/>
      <c r="ER102" s="160"/>
      <c r="ES102" s="160"/>
      <c r="ET102" s="160"/>
      <c r="EU102" s="160"/>
      <c r="EV102" s="160"/>
      <c r="EW102" s="160"/>
      <c r="EX102" s="160"/>
      <c r="EY102" s="160"/>
      <c r="EZ102" s="160"/>
      <c r="FA102" s="160"/>
      <c r="FB102" s="160"/>
      <c r="FC102" s="160"/>
      <c r="FD102" s="165"/>
      <c r="FE102" s="165"/>
      <c r="FF102" s="165"/>
      <c r="FG102" s="166"/>
    </row>
    <row r="103" spans="1:163" ht="9" customHeight="1">
      <c r="A103" s="151" t="s">
        <v>125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F103" s="151" t="s">
        <v>125</v>
      </c>
      <c r="CG103" s="151"/>
      <c r="CH103" s="151"/>
      <c r="CI103" s="151"/>
      <c r="CJ103" s="151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1"/>
      <c r="DI103" s="151"/>
      <c r="DJ103" s="151"/>
      <c r="DK103" s="151"/>
      <c r="DL103" s="151"/>
      <c r="DM103" s="151"/>
      <c r="DN103" s="151"/>
      <c r="DO103" s="151"/>
      <c r="DP103" s="151"/>
      <c r="DQ103" s="151"/>
      <c r="DR103" s="151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</row>
    <row r="104" spans="1:163" ht="9" customHeight="1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151"/>
      <c r="DQ104" s="151"/>
      <c r="DR104" s="151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</row>
    <row r="105" spans="1:163" ht="9" customHeight="1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151"/>
      <c r="DQ105" s="151"/>
      <c r="DR105" s="151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</row>
    <row r="106" spans="1:163" ht="9" customHeight="1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</row>
    <row r="107" spans="1:163" ht="9" customHeight="1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</row>
    <row r="108" spans="1:163" ht="9" customHeight="1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</row>
    <row r="109" spans="1:163" ht="9" customHeight="1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</row>
    <row r="110" spans="1:163" ht="9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</row>
    <row r="111" spans="1:163" ht="9" customHeight="1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</row>
    <row r="112" spans="1:163" ht="9" customHeight="1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</row>
    <row r="113" spans="1:163" ht="9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</row>
    <row r="114" spans="1:163" ht="9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</row>
    <row r="115" spans="1:163" ht="9" customHeight="1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</row>
    <row r="116" spans="1:163" ht="9" customHeight="1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</row>
    <row r="117" spans="1:163" ht="9" customHeight="1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</row>
    <row r="118" spans="1:163" ht="9" customHeight="1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</row>
    <row r="119" spans="1:163" ht="9" customHeight="1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</row>
    <row r="120" spans="1:163" ht="9" customHeight="1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</row>
    <row r="121" spans="1:163" ht="9" customHeight="1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</row>
    <row r="122" spans="1:163" ht="9" customHeight="1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</row>
    <row r="123" spans="1:163" ht="9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</row>
    <row r="124" spans="1:163" ht="9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</row>
    <row r="125" spans="1:163" ht="9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</row>
    <row r="126" spans="1:163" ht="9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</row>
    <row r="127" spans="1:163" ht="9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</row>
    <row r="128" spans="1:163" ht="9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</row>
    <row r="129" spans="1:163" ht="9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</row>
    <row r="130" spans="1:163" ht="9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</row>
    <row r="131" spans="1:163" ht="9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</row>
    <row r="132" spans="1:163" ht="9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</row>
    <row r="133" spans="1:163" ht="9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</row>
    <row r="134" spans="1:163" ht="9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</row>
    <row r="135" spans="1:163" ht="9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</row>
    <row r="136" spans="1:163" ht="9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</row>
    <row r="137" spans="1:163" ht="9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</row>
    <row r="138" spans="1:163" ht="9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</row>
    <row r="139" spans="1:163" ht="9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</row>
    <row r="140" spans="1:163" ht="9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</row>
    <row r="141" spans="1:163" ht="9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</row>
    <row r="142" spans="1:163" ht="9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</row>
    <row r="143" spans="1:163" ht="9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</row>
    <row r="144" spans="1:163" ht="9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</row>
    <row r="145" spans="1:163" ht="9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</row>
    <row r="146" spans="1:163" ht="9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</row>
    <row r="147" spans="1:163" ht="9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</row>
    <row r="148" spans="1:163" ht="9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</row>
    <row r="149" spans="1:163" ht="9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</row>
    <row r="150" spans="1:163" ht="9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</row>
    <row r="151" spans="1:163" ht="9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</row>
    <row r="152" spans="1:163" ht="9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</row>
    <row r="153" spans="1:163" ht="9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</row>
    <row r="154" spans="1:163" ht="9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</row>
    <row r="155" spans="1:163" ht="9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</row>
    <row r="156" spans="1:163" ht="9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</row>
    <row r="157" spans="1:163" ht="9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</row>
    <row r="158" spans="1:163" ht="9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</row>
    <row r="159" spans="1:163" ht="9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</row>
    <row r="160" spans="1:163" ht="9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</row>
    <row r="161" spans="1:163" ht="9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</row>
    <row r="162" spans="1:163" ht="9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</row>
    <row r="163" spans="1:163" ht="9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</row>
    <row r="164" spans="1:163" ht="9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</row>
    <row r="165" spans="1:163" ht="9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</row>
    <row r="166" spans="1:163" ht="9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</row>
    <row r="167" spans="1:163" ht="9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</row>
    <row r="168" spans="1:163" ht="9" customHeight="1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</row>
    <row r="169" spans="1:163" ht="9" customHeight="1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</row>
    <row r="170" spans="1:163" ht="9" customHeight="1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</row>
    <row r="171" spans="1:163" ht="9" customHeight="1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</row>
    <row r="172" spans="1:163" ht="9" customHeight="1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</row>
    <row r="173" spans="1:163" ht="9" customHeight="1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</row>
    <row r="174" spans="1:163" ht="9" customHeight="1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</row>
    <row r="175" spans="1:163" ht="9" customHeight="1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</row>
    <row r="176" spans="1:163" ht="9" customHeight="1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</row>
    <row r="177" spans="1:163" ht="9" customHeight="1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</row>
    <row r="178" spans="1:163" ht="9" customHeight="1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</row>
    <row r="179" spans="1:163" ht="9" customHeight="1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</row>
    <row r="180" spans="1:163" ht="9" customHeight="1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</row>
    <row r="181" spans="1:163" ht="9" customHeight="1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</row>
    <row r="182" spans="1:163" ht="9" customHeight="1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</row>
    <row r="183" spans="1:163" ht="9" customHeight="1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</row>
    <row r="184" spans="1:163" ht="9" customHeight="1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</row>
    <row r="185" spans="1:163" ht="9" customHeight="1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</row>
    <row r="186" spans="1:163" ht="9" customHeight="1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</row>
    <row r="187" spans="1:163" ht="9" customHeight="1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</row>
    <row r="188" spans="1:163" ht="9" customHeight="1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</row>
    <row r="189" spans="1:163" ht="9" customHeight="1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</row>
    <row r="190" spans="1:163" ht="9" customHeight="1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</row>
    <row r="191" spans="1:163" ht="9" customHeight="1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</row>
    <row r="192" spans="1:163" ht="9" customHeight="1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</row>
    <row r="193" spans="1:163" ht="9" customHeight="1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  <c r="CA193" s="53"/>
      <c r="CB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3"/>
      <c r="CP193" s="53"/>
      <c r="CQ193" s="53"/>
      <c r="CR193" s="53"/>
      <c r="CS193" s="53"/>
      <c r="CT193" s="53"/>
      <c r="CU193" s="53"/>
      <c r="CV193" s="53"/>
      <c r="CW193" s="53"/>
      <c r="CX193" s="53"/>
      <c r="CY193" s="53"/>
      <c r="CZ193" s="53"/>
      <c r="DA193" s="53"/>
      <c r="DB193" s="53"/>
      <c r="DC193" s="53"/>
      <c r="DD193" s="53"/>
      <c r="DE193" s="53"/>
      <c r="DF193" s="53"/>
      <c r="DG193" s="53"/>
      <c r="DH193" s="53"/>
      <c r="DI193" s="53"/>
      <c r="DJ193" s="53"/>
      <c r="DK193" s="53"/>
      <c r="DL193" s="53"/>
      <c r="DM193" s="53"/>
      <c r="DN193" s="53"/>
      <c r="DO193" s="53"/>
      <c r="DP193" s="53"/>
      <c r="DQ193" s="53"/>
      <c r="DR193" s="53"/>
      <c r="DS193" s="53"/>
      <c r="DT193" s="53"/>
      <c r="DU193" s="53"/>
      <c r="DV193" s="53"/>
      <c r="DW193" s="53"/>
      <c r="DX193" s="53"/>
      <c r="DY193" s="53"/>
      <c r="DZ193" s="53"/>
      <c r="EA193" s="53"/>
      <c r="EB193" s="53"/>
      <c r="EC193" s="53"/>
      <c r="ED193" s="53"/>
      <c r="EE193" s="53"/>
      <c r="EF193" s="53"/>
      <c r="EG193" s="53"/>
      <c r="EH193" s="53"/>
      <c r="EI193" s="53"/>
      <c r="EJ193" s="53"/>
      <c r="EK193" s="53"/>
      <c r="EL193" s="53"/>
      <c r="EM193" s="53"/>
      <c r="EN193" s="53"/>
      <c r="EO193" s="53"/>
      <c r="EP193" s="53"/>
      <c r="EQ193" s="53"/>
      <c r="ER193" s="53"/>
      <c r="ES193" s="53"/>
      <c r="ET193" s="53"/>
      <c r="EU193" s="53"/>
      <c r="EV193" s="53"/>
      <c r="EW193" s="53"/>
      <c r="EX193" s="53"/>
      <c r="EY193" s="53"/>
      <c r="EZ193" s="53"/>
      <c r="FA193" s="53"/>
      <c r="FB193" s="53"/>
      <c r="FC193" s="53"/>
      <c r="FD193" s="53"/>
      <c r="FE193" s="53"/>
      <c r="FF193" s="53"/>
      <c r="FG193" s="53"/>
    </row>
    <row r="194" spans="1:163" ht="9" customHeight="1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</row>
    <row r="195" spans="1:163" ht="9" customHeight="1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</row>
    <row r="196" spans="1:163" ht="9" customHeight="1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</row>
    <row r="197" spans="1:163" ht="9" customHeight="1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</row>
    <row r="198" spans="1:163" ht="9" customHeight="1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</row>
    <row r="199" spans="1:122" ht="9" customHeight="1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</row>
    <row r="200" spans="1:122" ht="9" customHeight="1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</row>
    <row r="201" spans="1:122" ht="9" customHeight="1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3"/>
      <c r="CP201" s="53"/>
      <c r="CQ201" s="53"/>
      <c r="CR201" s="53"/>
      <c r="CS201" s="53"/>
      <c r="CT201" s="53"/>
      <c r="CU201" s="53"/>
      <c r="CV201" s="53"/>
      <c r="CW201" s="53"/>
      <c r="CX201" s="53"/>
      <c r="CY201" s="53"/>
      <c r="CZ201" s="53"/>
      <c r="DA201" s="53"/>
      <c r="DB201" s="53"/>
      <c r="DC201" s="53"/>
      <c r="DD201" s="53"/>
      <c r="DE201" s="53"/>
      <c r="DF201" s="53"/>
      <c r="DG201" s="53"/>
      <c r="DH201" s="53"/>
      <c r="DI201" s="53"/>
      <c r="DJ201" s="53"/>
      <c r="DK201" s="53"/>
      <c r="DL201" s="53"/>
      <c r="DM201" s="53"/>
      <c r="DN201" s="53"/>
      <c r="DO201" s="53"/>
      <c r="DP201" s="53"/>
      <c r="DQ201" s="53"/>
      <c r="DR201" s="53"/>
    </row>
    <row r="202" spans="1:122" ht="9" customHeight="1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</row>
    <row r="203" spans="1:122" ht="9" customHeight="1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</row>
    <row r="204" spans="1:122" ht="9" customHeight="1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</row>
    <row r="205" spans="1:122" ht="9" customHeight="1">
      <c r="A205" s="53"/>
      <c r="B205" s="53"/>
      <c r="C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CF205" s="53"/>
      <c r="CG205" s="53"/>
      <c r="CH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</row>
    <row r="206" spans="1:122" ht="9" customHeight="1">
      <c r="A206" s="53"/>
      <c r="B206" s="53"/>
      <c r="C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CF206" s="53"/>
      <c r="CG206" s="53"/>
      <c r="CH206" s="53"/>
      <c r="CY206" s="53"/>
      <c r="CZ206" s="53"/>
      <c r="DA206" s="53"/>
      <c r="DB206" s="53"/>
      <c r="DC206" s="53"/>
      <c r="DD206" s="53"/>
      <c r="DE206" s="53"/>
      <c r="DF206" s="53"/>
      <c r="DG206" s="53"/>
      <c r="DH206" s="53"/>
      <c r="DI206" s="53"/>
      <c r="DJ206" s="53"/>
      <c r="DK206" s="53"/>
      <c r="DL206" s="53"/>
      <c r="DM206" s="53"/>
      <c r="DN206" s="53"/>
      <c r="DO206" s="53"/>
      <c r="DP206" s="53"/>
      <c r="DQ206" s="53"/>
      <c r="DR206" s="53"/>
    </row>
    <row r="207" spans="20:122" ht="9" customHeight="1"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CF207" s="53"/>
      <c r="CG207" s="53"/>
      <c r="CH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</row>
  </sheetData>
  <sheetProtection sheet="1"/>
  <mergeCells count="283">
    <mergeCell ref="AN100:AX102"/>
    <mergeCell ref="D51:K54"/>
    <mergeCell ref="L51:Q54"/>
    <mergeCell ref="U51:AH54"/>
    <mergeCell ref="AI51:AM54"/>
    <mergeCell ref="BH59:CB61"/>
    <mergeCell ref="AI59:AM62"/>
    <mergeCell ref="D55:K58"/>
    <mergeCell ref="L55:Q58"/>
    <mergeCell ref="U55:AH58"/>
    <mergeCell ref="AR53:AX55"/>
    <mergeCell ref="AY53:BE55"/>
    <mergeCell ref="AI55:AM58"/>
    <mergeCell ref="BF53:BL55"/>
    <mergeCell ref="BM53:CB55"/>
    <mergeCell ref="AR56:AX58"/>
    <mergeCell ref="AY56:BE58"/>
    <mergeCell ref="BF56:BL58"/>
    <mergeCell ref="BM56:CB58"/>
    <mergeCell ref="AN59:BG61"/>
    <mergeCell ref="BF47:BL49"/>
    <mergeCell ref="BM47:CB49"/>
    <mergeCell ref="AN50:AQ52"/>
    <mergeCell ref="AN53:AQ55"/>
    <mergeCell ref="AN56:AQ58"/>
    <mergeCell ref="AR50:AX52"/>
    <mergeCell ref="AY50:BE52"/>
    <mergeCell ref="BF50:BL52"/>
    <mergeCell ref="BM50:CB52"/>
    <mergeCell ref="U67:AH70"/>
    <mergeCell ref="U75:AH78"/>
    <mergeCell ref="AN47:AQ49"/>
    <mergeCell ref="AR47:AX49"/>
    <mergeCell ref="D63:K66"/>
    <mergeCell ref="L63:Q66"/>
    <mergeCell ref="U63:AH66"/>
    <mergeCell ref="AI63:AM66"/>
    <mergeCell ref="U59:AH62"/>
    <mergeCell ref="AI79:AM82"/>
    <mergeCell ref="L79:Q82"/>
    <mergeCell ref="U71:AH74"/>
    <mergeCell ref="AI71:AM74"/>
    <mergeCell ref="AI83:AM86"/>
    <mergeCell ref="L71:Q74"/>
    <mergeCell ref="L75:Q78"/>
    <mergeCell ref="AI75:AM78"/>
    <mergeCell ref="D83:K86"/>
    <mergeCell ref="L83:Q86"/>
    <mergeCell ref="D71:K74"/>
    <mergeCell ref="U79:AH82"/>
    <mergeCell ref="U83:AH86"/>
    <mergeCell ref="D79:K82"/>
    <mergeCell ref="D67:K70"/>
    <mergeCell ref="A34:I39"/>
    <mergeCell ref="J34:AJ39"/>
    <mergeCell ref="AL34:AP36"/>
    <mergeCell ref="AL37:AP39"/>
    <mergeCell ref="AI44:AM46"/>
    <mergeCell ref="L44:Q46"/>
    <mergeCell ref="U44:AH46"/>
    <mergeCell ref="L67:Q70"/>
    <mergeCell ref="AI67:AM70"/>
    <mergeCell ref="D14:X15"/>
    <mergeCell ref="AV37:BA39"/>
    <mergeCell ref="AX30:BA33"/>
    <mergeCell ref="BD30:BG33"/>
    <mergeCell ref="J30:AJ33"/>
    <mergeCell ref="A30:I33"/>
    <mergeCell ref="AK30:AS33"/>
    <mergeCell ref="AT30:AW33"/>
    <mergeCell ref="BB30:BC33"/>
    <mergeCell ref="AQ34:AU36"/>
    <mergeCell ref="AV34:BA36"/>
    <mergeCell ref="AN44:CB46"/>
    <mergeCell ref="C27:AE29"/>
    <mergeCell ref="AE23:AM25"/>
    <mergeCell ref="BP34:CB36"/>
    <mergeCell ref="BP37:CB39"/>
    <mergeCell ref="A40:T43"/>
    <mergeCell ref="U41:CB43"/>
    <mergeCell ref="BH19:BN21"/>
    <mergeCell ref="AE19:AM21"/>
    <mergeCell ref="BJ30:BM33"/>
    <mergeCell ref="AQ37:AU39"/>
    <mergeCell ref="BE11:BI13"/>
    <mergeCell ref="BJ11:BK13"/>
    <mergeCell ref="BA11:BD13"/>
    <mergeCell ref="BB34:BO36"/>
    <mergeCell ref="BB37:BO39"/>
    <mergeCell ref="BH30:BI33"/>
    <mergeCell ref="CF90:FG99"/>
    <mergeCell ref="BX11:BY13"/>
    <mergeCell ref="BS11:BW13"/>
    <mergeCell ref="BT21:BW24"/>
    <mergeCell ref="AO19:BG21"/>
    <mergeCell ref="AO23:BN25"/>
    <mergeCell ref="FC11:FD13"/>
    <mergeCell ref="EF11:EI13"/>
    <mergeCell ref="EY21:FB24"/>
    <mergeCell ref="DT23:ES25"/>
    <mergeCell ref="DK1:EB4"/>
    <mergeCell ref="EC4:FF5"/>
    <mergeCell ref="EQ7:FG10"/>
    <mergeCell ref="D16:H18"/>
    <mergeCell ref="I16:AB18"/>
    <mergeCell ref="CN16:DG18"/>
    <mergeCell ref="CI14:DC15"/>
    <mergeCell ref="AF1:AW4"/>
    <mergeCell ref="AX4:CA5"/>
    <mergeCell ref="BL11:BP13"/>
    <mergeCell ref="CZ7:EC10"/>
    <mergeCell ref="ED7:EK10"/>
    <mergeCell ref="EL7:EP10"/>
    <mergeCell ref="AY47:BE49"/>
    <mergeCell ref="CO30:DO33"/>
    <mergeCell ref="BQ11:BR13"/>
    <mergeCell ref="BN30:BQ33"/>
    <mergeCell ref="BR30:BV33"/>
    <mergeCell ref="EM19:ES21"/>
    <mergeCell ref="DJ23:DR25"/>
    <mergeCell ref="EJ11:EN13"/>
    <mergeCell ref="EO11:EP13"/>
    <mergeCell ref="EQ11:EU13"/>
    <mergeCell ref="EV11:EW13"/>
    <mergeCell ref="EX11:FB13"/>
    <mergeCell ref="DP30:DX33"/>
    <mergeCell ref="DY30:EB33"/>
    <mergeCell ref="EC30:EF33"/>
    <mergeCell ref="EG30:EH33"/>
    <mergeCell ref="EI30:EL33"/>
    <mergeCell ref="DJ19:DR21"/>
    <mergeCell ref="DT19:EL21"/>
    <mergeCell ref="CH27:DJ29"/>
    <mergeCell ref="CF30:CN33"/>
    <mergeCell ref="EM30:EN33"/>
    <mergeCell ref="EA37:EF39"/>
    <mergeCell ref="EO30:ER33"/>
    <mergeCell ref="ES30:EV33"/>
    <mergeCell ref="EW30:FA33"/>
    <mergeCell ref="FB30:FG33"/>
    <mergeCell ref="CF34:CN39"/>
    <mergeCell ref="CO34:DO39"/>
    <mergeCell ref="DQ34:DU36"/>
    <mergeCell ref="DV34:DZ36"/>
    <mergeCell ref="EA34:EF36"/>
    <mergeCell ref="EG34:ET36"/>
    <mergeCell ref="CI44:CP46"/>
    <mergeCell ref="CQ44:CV46"/>
    <mergeCell ref="CZ44:DM46"/>
    <mergeCell ref="DN44:DR46"/>
    <mergeCell ref="DS44:FG46"/>
    <mergeCell ref="CI47:CP50"/>
    <mergeCell ref="CQ47:CV50"/>
    <mergeCell ref="CZ47:DM50"/>
    <mergeCell ref="DN47:DR50"/>
    <mergeCell ref="DS47:DV49"/>
    <mergeCell ref="DW47:EC49"/>
    <mergeCell ref="ED47:EJ49"/>
    <mergeCell ref="EK47:EQ49"/>
    <mergeCell ref="ER47:FG49"/>
    <mergeCell ref="DS50:DV52"/>
    <mergeCell ref="DW50:EC52"/>
    <mergeCell ref="ED50:EJ52"/>
    <mergeCell ref="EK50:EQ52"/>
    <mergeCell ref="ER50:FG52"/>
    <mergeCell ref="ED56:EJ58"/>
    <mergeCell ref="CI51:CP54"/>
    <mergeCell ref="CQ51:CV54"/>
    <mergeCell ref="CZ51:DM54"/>
    <mergeCell ref="DN51:DR54"/>
    <mergeCell ref="DS53:DV55"/>
    <mergeCell ref="DW53:EC55"/>
    <mergeCell ref="DN63:DR66"/>
    <mergeCell ref="ED53:EJ55"/>
    <mergeCell ref="EK53:EQ55"/>
    <mergeCell ref="ER53:FG55"/>
    <mergeCell ref="CI55:CP58"/>
    <mergeCell ref="CQ55:CV58"/>
    <mergeCell ref="CZ55:DM58"/>
    <mergeCell ref="DN55:DR58"/>
    <mergeCell ref="DS56:DV58"/>
    <mergeCell ref="DW56:EC58"/>
    <mergeCell ref="EM59:FG61"/>
    <mergeCell ref="CI71:CP74"/>
    <mergeCell ref="CQ71:CV74"/>
    <mergeCell ref="ER56:FG58"/>
    <mergeCell ref="CI59:CP62"/>
    <mergeCell ref="CQ59:CV62"/>
    <mergeCell ref="CZ59:DM62"/>
    <mergeCell ref="DN59:DR62"/>
    <mergeCell ref="CI63:CP66"/>
    <mergeCell ref="CQ63:CV66"/>
    <mergeCell ref="CI75:CP78"/>
    <mergeCell ref="CQ75:CV78"/>
    <mergeCell ref="CZ63:DM66"/>
    <mergeCell ref="DS100:EC102"/>
    <mergeCell ref="CW79:CY86"/>
    <mergeCell ref="CI67:CP70"/>
    <mergeCell ref="CQ67:CV70"/>
    <mergeCell ref="CZ67:DM70"/>
    <mergeCell ref="DN67:DR70"/>
    <mergeCell ref="DN79:DR82"/>
    <mergeCell ref="ED100:FC102"/>
    <mergeCell ref="FD100:FG102"/>
    <mergeCell ref="CF87:FG88"/>
    <mergeCell ref="CF89:FG89"/>
    <mergeCell ref="CZ75:DM78"/>
    <mergeCell ref="DN75:DR78"/>
    <mergeCell ref="CI79:CP82"/>
    <mergeCell ref="CQ79:CV82"/>
    <mergeCell ref="CZ79:DM82"/>
    <mergeCell ref="DS74:FG86"/>
    <mergeCell ref="CF103:DR105"/>
    <mergeCell ref="FJ4:FK6"/>
    <mergeCell ref="FJ2:FK3"/>
    <mergeCell ref="FJ8:FR9"/>
    <mergeCell ref="FJ11:FR15"/>
    <mergeCell ref="CI83:CP86"/>
    <mergeCell ref="CQ83:CV86"/>
    <mergeCell ref="CI16:CM18"/>
    <mergeCell ref="CZ83:DM86"/>
    <mergeCell ref="DN83:DR86"/>
    <mergeCell ref="EU34:FG36"/>
    <mergeCell ref="EG37:ET39"/>
    <mergeCell ref="EU37:FG39"/>
    <mergeCell ref="DQ37:DU39"/>
    <mergeCell ref="DV37:DZ39"/>
    <mergeCell ref="DS71:EI73"/>
    <mergeCell ref="EJ71:FG73"/>
    <mergeCell ref="DN71:DR74"/>
    <mergeCell ref="EK56:EQ58"/>
    <mergeCell ref="DS59:EL61"/>
    <mergeCell ref="A7:T10"/>
    <mergeCell ref="U7:AX10"/>
    <mergeCell ref="AY7:BF10"/>
    <mergeCell ref="BG7:BK10"/>
    <mergeCell ref="BL7:CB10"/>
    <mergeCell ref="CF7:CY10"/>
    <mergeCell ref="CZ40:FG40"/>
    <mergeCell ref="CZ41:FG43"/>
    <mergeCell ref="DS62:EL70"/>
    <mergeCell ref="EM62:FG70"/>
    <mergeCell ref="CW51:CY78"/>
    <mergeCell ref="U47:AH50"/>
    <mergeCell ref="AI47:AM50"/>
    <mergeCell ref="CZ71:DM74"/>
    <mergeCell ref="L59:Q62"/>
    <mergeCell ref="AN71:BD73"/>
    <mergeCell ref="A87:CB88"/>
    <mergeCell ref="A89:CB89"/>
    <mergeCell ref="CF40:CY43"/>
    <mergeCell ref="CF44:CH50"/>
    <mergeCell ref="CF51:CH78"/>
    <mergeCell ref="CF79:CH86"/>
    <mergeCell ref="CW44:CY50"/>
    <mergeCell ref="U40:CB40"/>
    <mergeCell ref="A103:AM105"/>
    <mergeCell ref="A90:CB99"/>
    <mergeCell ref="AY100:BX102"/>
    <mergeCell ref="BY100:CB102"/>
    <mergeCell ref="AN62:BG70"/>
    <mergeCell ref="BH62:CB70"/>
    <mergeCell ref="AN74:CB86"/>
    <mergeCell ref="BE71:CB73"/>
    <mergeCell ref="A51:C78"/>
    <mergeCell ref="R51:T78"/>
    <mergeCell ref="BW30:CB33"/>
    <mergeCell ref="A44:C50"/>
    <mergeCell ref="R44:T50"/>
    <mergeCell ref="A79:C86"/>
    <mergeCell ref="R79:T86"/>
    <mergeCell ref="D47:K50"/>
    <mergeCell ref="L47:Q50"/>
    <mergeCell ref="D44:K46"/>
    <mergeCell ref="D75:K78"/>
    <mergeCell ref="D59:K62"/>
  </mergeCells>
  <printOptions horizontalCentered="1" verticalCentered="1"/>
  <pageMargins left="0.59" right="0.6" top="0.5905511811023623" bottom="0.3937007874015748" header="0" footer="0"/>
  <pageSetup orientation="portrait" paperSize="9" scale="87" r:id="rId1"/>
  <colBreaks count="1" manualBreakCount="1">
    <brk id="1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ＫＪＨ</Manager>
  <Company>日章学園　鹿児島城西高等学校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喬志</dc:creator>
  <cp:keywords/>
  <dc:description/>
  <cp:lastModifiedBy>Kazunori-Yoneda</cp:lastModifiedBy>
  <cp:lastPrinted>2017-11-27T08:36:36Z</cp:lastPrinted>
  <dcterms:created xsi:type="dcterms:W3CDTF">2002-12-04T08:12:59Z</dcterms:created>
  <dcterms:modified xsi:type="dcterms:W3CDTF">2018-10-01T23:29:28Z</dcterms:modified>
  <cp:category/>
  <cp:version/>
  <cp:contentType/>
  <cp:contentStatus/>
</cp:coreProperties>
</file>